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0" windowWidth="8775" windowHeight="8850" tabRatio="579" activeTab="8"/>
  </bookViews>
  <sheets>
    <sheet name="Glosario" sheetId="1" r:id="rId1"/>
    <sheet name="Inicial" sheetId="2" r:id="rId2"/>
    <sheet name="Especial" sheetId="3" r:id="rId3"/>
    <sheet name="Preescolar" sheetId="4" r:id="rId4"/>
    <sheet name="Primaria" sheetId="5" r:id="rId5"/>
    <sheet name="Secundaria" sheetId="6" r:id="rId6"/>
    <sheet name="Adultos" sheetId="7" r:id="rId7"/>
    <sheet name="AEFCM" sheetId="8" r:id="rId8"/>
    <sheet name="SPEC" sheetId="9" r:id="rId9"/>
  </sheets>
  <definedNames>
    <definedName name="_xlnm.Print_Area" localSheetId="6">'Adultos'!$A$1:$G$55</definedName>
    <definedName name="_xlnm.Print_Area" localSheetId="7">'AEFCM'!$A$1:$G$47</definedName>
    <definedName name="_xlnm.Print_Area" localSheetId="2">'Especial'!$A$1:$H$68</definedName>
    <definedName name="_xlnm.Print_Area" localSheetId="0">'Glosario'!$A$1:$D$16</definedName>
    <definedName name="_xlnm.Print_Area" localSheetId="1">'Inicial'!$A$1:$G$68</definedName>
    <definedName name="_xlnm.Print_Area" localSheetId="3">'Preescolar'!$A$1:$G$94</definedName>
    <definedName name="_xlnm.Print_Area" localSheetId="4">'Primaria'!$A$1:$G$66</definedName>
    <definedName name="_xlnm.Print_Area" localSheetId="5">'Secundaria'!$A$1:$G$87</definedName>
    <definedName name="_xlnm.Print_Area" localSheetId="8">'SPEC'!$A$1:$G$44</definedName>
  </definedNames>
  <calcPr fullCalcOnLoad="1"/>
</workbook>
</file>

<file path=xl/sharedStrings.xml><?xml version="1.0" encoding="utf-8"?>
<sst xmlns="http://schemas.openxmlformats.org/spreadsheetml/2006/main" count="442" uniqueCount="100">
  <si>
    <t>DGOSE</t>
  </si>
  <si>
    <t>DGSEI</t>
  </si>
  <si>
    <t>TOTAL</t>
  </si>
  <si>
    <t>INBA</t>
  </si>
  <si>
    <t>UNAM</t>
  </si>
  <si>
    <t>Preescolar</t>
  </si>
  <si>
    <t>Inicial</t>
  </si>
  <si>
    <t>ALUMNOS</t>
  </si>
  <si>
    <t>GLOBAL</t>
  </si>
  <si>
    <t>AUTÓNOMO</t>
  </si>
  <si>
    <t>PARTICULAR</t>
  </si>
  <si>
    <t>FEDERAL</t>
  </si>
  <si>
    <t>CAM</t>
  </si>
  <si>
    <t>Autónomo</t>
  </si>
  <si>
    <t>DGENAM</t>
  </si>
  <si>
    <t>Primaria</t>
  </si>
  <si>
    <t>Secundaria</t>
  </si>
  <si>
    <t>INICIAL</t>
  </si>
  <si>
    <t>ESPECIAL</t>
  </si>
  <si>
    <t>PREESCOLAR</t>
  </si>
  <si>
    <t>PRIMARIA</t>
  </si>
  <si>
    <t>SECUNDARIA</t>
  </si>
  <si>
    <t>ADULTOS</t>
  </si>
  <si>
    <t>NIVEL Y 
SOSTENIMIENTO</t>
  </si>
  <si>
    <t>DIRECCIÓN / MODALIDAD</t>
  </si>
  <si>
    <t>Cap. Laboral</t>
  </si>
  <si>
    <t>Atn. Complementaria</t>
  </si>
  <si>
    <t>Subtotal CAM</t>
  </si>
  <si>
    <t>Subtotal Preescolar</t>
  </si>
  <si>
    <t>Subtotal Inicial</t>
  </si>
  <si>
    <t>Internados y Part. Social</t>
  </si>
  <si>
    <t>Para Trabajadores</t>
  </si>
  <si>
    <t>Subtotal Primaria General</t>
  </si>
  <si>
    <t>Primaria General</t>
  </si>
  <si>
    <t>Subtotal Internados y Part. Social</t>
  </si>
  <si>
    <t>Subtotal Para Trabajadores</t>
  </si>
  <si>
    <t>Secundaria General</t>
  </si>
  <si>
    <t>Secundaria Técnica</t>
  </si>
  <si>
    <t>Tv secundaria</t>
  </si>
  <si>
    <t>Subtotal Secundaria General</t>
  </si>
  <si>
    <t>Subtotal Secundaria Técnica</t>
  </si>
  <si>
    <t>Subtotal Tv secundaria</t>
  </si>
  <si>
    <t>Particular</t>
  </si>
  <si>
    <t>Subtotal Particular</t>
  </si>
  <si>
    <t>Subtotal Autónomo</t>
  </si>
  <si>
    <t>Subtotal Primaria</t>
  </si>
  <si>
    <t>Subtotal Secundaria</t>
  </si>
  <si>
    <t>Nota: Las Escuelas del estrato de INICIAL se contabilizan en el nivel de INICIAL</t>
  </si>
  <si>
    <t>Dirección General de Operación de Servicios Educativos</t>
  </si>
  <si>
    <t>Dirección General de Servicios Educativos Iztapalapa</t>
  </si>
  <si>
    <t xml:space="preserve">DGENAM: </t>
  </si>
  <si>
    <t>DGOSE:</t>
  </si>
  <si>
    <t xml:space="preserve">DGSEI: </t>
  </si>
  <si>
    <t>Dirección General de Educación Normal y Actualización del Magisterio</t>
  </si>
  <si>
    <t xml:space="preserve">Dirección General de Educación Secundaria Técnica </t>
  </si>
  <si>
    <t>DGEST:</t>
  </si>
  <si>
    <t>INBA:</t>
  </si>
  <si>
    <t>Instituto Nacional de Bellas Artes</t>
  </si>
  <si>
    <t>DGEST</t>
  </si>
  <si>
    <t>UNAM:</t>
  </si>
  <si>
    <t>Universidad Nacional Autónoma de México</t>
  </si>
  <si>
    <t>CAM:</t>
  </si>
  <si>
    <t>Centro de Atención Múltiple</t>
  </si>
  <si>
    <t>USAER:</t>
  </si>
  <si>
    <t>Unidad de Servicios de Apoyo a la Educación Regular</t>
  </si>
  <si>
    <t>Otros Organismos:</t>
  </si>
  <si>
    <r>
      <rPr>
        <b/>
        <i/>
        <u val="single"/>
        <sz val="10"/>
        <rFont val="Arial"/>
        <family val="2"/>
      </rPr>
      <t>GLOSARIO</t>
    </r>
    <r>
      <rPr>
        <b/>
        <i/>
        <sz val="10"/>
        <rFont val="Arial"/>
        <family val="2"/>
      </rPr>
      <t>:</t>
    </r>
  </si>
  <si>
    <t>Subtotal Inicial-Particular</t>
  </si>
  <si>
    <t>Subtotal Inicial-Autónomo</t>
  </si>
  <si>
    <t>Federal</t>
  </si>
  <si>
    <t>CENDIS SEP</t>
  </si>
  <si>
    <t>Subtotal CENDIS SEP</t>
  </si>
  <si>
    <t>Subtotal Inicial-CENDIS SEP</t>
  </si>
  <si>
    <t>Nota 4: En Educación PREESCOLAR sólo se contemplan alumnos de CENDIS SEP (se excluye 1 escuela de OTROS ORGANISMOS FEDERALES y 1 escuela AUTÓNOMA)</t>
  </si>
  <si>
    <t>Otros Organismos Federales</t>
  </si>
  <si>
    <t>Subtotal Otros Organismos Federales</t>
  </si>
  <si>
    <t>Preescolar-Otros Organismos Federales</t>
  </si>
  <si>
    <t>Subtotal Preescolar-Otros Organismos Federales</t>
  </si>
  <si>
    <t>Subtotal Inicial-Otros Organismos Federales</t>
  </si>
  <si>
    <t>AEFCD</t>
  </si>
  <si>
    <t>Autoridad Educativa Federal en la Ciudad de México</t>
  </si>
  <si>
    <t>SPEC</t>
  </si>
  <si>
    <t>Subsecretaría de Planeación, Evaluación y Coordinación</t>
  </si>
  <si>
    <t>AEFCM</t>
  </si>
  <si>
    <t>Nota 1: Se consideran únicamente las escuelas que pertenecen a la Autoridad Educativa Federal en la CDMX (AEFCM)</t>
  </si>
  <si>
    <t>Nota 3: En Educación ESPECIAL sólo se  contemplan alumnos de Centros de Atención Múltiple (CAM)</t>
  </si>
  <si>
    <t>Nota 5: En Educación PRIMARIA sólo se contemplan alumnos de la AEFCM (se excluyen 2 escuela del INBA)</t>
  </si>
  <si>
    <t>Nota 6: En Educación SECUNDARIA sólo se contemplan alumnos de la AEFCM (se excluyen 4 escuelas del INBA y 1 escuela de la UNAM)</t>
  </si>
  <si>
    <t>Fuente: Bases de datos SIDEC (Estadística de Fin de Cursos 2017-2018)</t>
  </si>
  <si>
    <t>INICIAL POR DIRECCIÓN, SOSTENIMIENTO Y MODALIDAD FIN DE CICLO 2017-2018</t>
  </si>
  <si>
    <t>ESPECIAL POR DIRECCIÓN, SOSTENIMIENTO Y MODALIDAD FIN DE CICLO 2017-2018</t>
  </si>
  <si>
    <t>PREESCOLAR POR DIRECCIÓN, SOSTENIMIENTO Y MODALIDAD FIN DE CICLO 2017-2018</t>
  </si>
  <si>
    <t>PRIMARIA POR DIRECCIÓN, SOSTENIMIENTO Y MODALIDAD FIN DE CICLO 2017-2018</t>
  </si>
  <si>
    <t>SECUNDARIA POR DIRECCIÓN, SOSTENIMIENTO Y MODALIDAD FIN DE CICLO 2017-2018</t>
  </si>
  <si>
    <t>ADULTOS POR DIRECCIÓN, SOSTENIMIENTO Y MODALIDAD FIN DE CICLO 2017-2018</t>
  </si>
  <si>
    <t>ESTADÍSTICA-AEFCM POR NIVEL Y SOSTENIMIENTO FIN DE CICLO 2017-2018</t>
  </si>
  <si>
    <t>ESTADÍSTICA-SPEC POR NIVEL Y SOSTENIMIENTO FIN DE CICLO 2017-2018</t>
  </si>
  <si>
    <t>Nota: Se consideran todas las escuelas de Educación Básica, Inicial y Especial en la CDMX (Subsecretaría de Planeación, Evaluación y Coordinación.-SPEC)</t>
  </si>
  <si>
    <t>Secretarías NO SEP, IMSS, ISSSTE, CDMX, etc (con sostenimiento Federal)</t>
  </si>
  <si>
    <t>Nota 2: En Educación INICIAL sólo se contemplan alumnos de CENDIS SEP (Se excluye 370 escuelas de OTROS ORGANISMOS FEDERALES y 6 escuelas AUTÓNOMAS que no cuentan con el apoyo de recursos de la AEFCM)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</si>
</sst>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#,##0.000"/>
    <numFmt numFmtId="168" formatCode="#,##0.0000"/>
    <numFmt numFmtId="169" formatCode="_-* #,##0.000_-;\-* #,##0.000_-;_-* &quot;-&quot;??_-;_-@_-"/>
    <numFmt numFmtId="170" formatCode="_-* #,##0.0000_-;\-* #,##0.0000_-;_-* &quot;-&quot;??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_);_(* \(#,##0.00\);_(* &quot;-&quot;??_);_(@_)"/>
    <numFmt numFmtId="176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u val="single"/>
      <sz val="10"/>
      <color indexed="12"/>
      <name val="Arial"/>
      <family val="2"/>
    </font>
    <font>
      <sz val="9"/>
      <name val="Verdana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4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166" fontId="4" fillId="0" borderId="0" xfId="49" applyNumberFormat="1" applyFont="1" applyFill="1" applyBorder="1" applyAlignment="1">
      <alignment/>
    </xf>
    <xf numFmtId="166" fontId="0" fillId="0" borderId="0" xfId="49" applyNumberFormat="1" applyFont="1" applyAlignment="1">
      <alignment/>
    </xf>
    <xf numFmtId="166" fontId="3" fillId="0" borderId="0" xfId="49" applyNumberFormat="1" applyFont="1" applyBorder="1" applyAlignment="1">
      <alignment/>
    </xf>
    <xf numFmtId="166" fontId="4" fillId="0" borderId="0" xfId="49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6" fontId="4" fillId="33" borderId="10" xfId="49" applyNumberFormat="1" applyFont="1" applyFill="1" applyBorder="1" applyAlignment="1">
      <alignment horizontal="center"/>
    </xf>
    <xf numFmtId="166" fontId="4" fillId="33" borderId="11" xfId="49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6" fontId="2" fillId="0" borderId="0" xfId="49" applyNumberFormat="1" applyFont="1" applyFill="1" applyBorder="1" applyAlignment="1">
      <alignment/>
    </xf>
    <xf numFmtId="166" fontId="3" fillId="0" borderId="0" xfId="4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0" xfId="49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6" fontId="0" fillId="0" borderId="0" xfId="49" applyNumberFormat="1" applyAlignment="1">
      <alignment/>
    </xf>
    <xf numFmtId="166" fontId="0" fillId="0" borderId="0" xfId="49" applyNumberFormat="1" applyFill="1" applyBorder="1" applyAlignment="1">
      <alignment/>
    </xf>
    <xf numFmtId="166" fontId="4" fillId="0" borderId="12" xfId="49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166" fontId="4" fillId="33" borderId="13" xfId="49" applyNumberFormat="1" applyFont="1" applyFill="1" applyBorder="1" applyAlignment="1">
      <alignment horizontal="center"/>
    </xf>
    <xf numFmtId="166" fontId="4" fillId="33" borderId="14" xfId="49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66" fontId="4" fillId="33" borderId="15" xfId="49" applyNumberFormat="1" applyFont="1" applyFill="1" applyBorder="1" applyAlignment="1">
      <alignment horizontal="center"/>
    </xf>
    <xf numFmtId="166" fontId="4" fillId="33" borderId="16" xfId="49" applyNumberFormat="1" applyFont="1" applyFill="1" applyBorder="1" applyAlignment="1">
      <alignment horizontal="center"/>
    </xf>
    <xf numFmtId="166" fontId="0" fillId="0" borderId="0" xfId="49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4" fillId="33" borderId="14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176" fontId="9" fillId="0" borderId="0" xfId="49" applyNumberFormat="1" applyFont="1" applyFill="1" applyBorder="1" applyAlignment="1">
      <alignment/>
    </xf>
    <xf numFmtId="176" fontId="10" fillId="0" borderId="0" xfId="49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76" fontId="0" fillId="0" borderId="0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 horizontal="center"/>
    </xf>
    <xf numFmtId="176" fontId="6" fillId="34" borderId="0" xfId="49" applyNumberFormat="1" applyFont="1" applyFill="1" applyBorder="1" applyAlignment="1">
      <alignment horizontal="right"/>
    </xf>
    <xf numFmtId="176" fontId="6" fillId="34" borderId="0" xfId="49" applyNumberFormat="1" applyFont="1" applyFill="1" applyBorder="1" applyAlignment="1">
      <alignment horizontal="left"/>
    </xf>
    <xf numFmtId="176" fontId="6" fillId="34" borderId="0" xfId="49" applyNumberFormat="1" applyFont="1" applyFill="1" applyBorder="1" applyAlignment="1">
      <alignment/>
    </xf>
    <xf numFmtId="176" fontId="6" fillId="34" borderId="0" xfId="49" applyNumberFormat="1" applyFont="1" applyFill="1" applyBorder="1" applyAlignment="1">
      <alignment horizontal="center"/>
    </xf>
    <xf numFmtId="166" fontId="4" fillId="33" borderId="0" xfId="49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166" fontId="4" fillId="0" borderId="0" xfId="49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49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66" fontId="11" fillId="0" borderId="0" xfId="46" applyNumberFormat="1" applyFont="1" applyFill="1" applyAlignment="1" applyProtection="1">
      <alignment/>
      <protection/>
    </xf>
    <xf numFmtId="0" fontId="15" fillId="33" borderId="17" xfId="46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Alignment="1">
      <alignment/>
    </xf>
    <xf numFmtId="166" fontId="10" fillId="0" borderId="0" xfId="0" applyNumberFormat="1" applyFont="1" applyBorder="1" applyAlignment="1">
      <alignment/>
    </xf>
    <xf numFmtId="0" fontId="4" fillId="35" borderId="0" xfId="0" applyFont="1" applyFill="1" applyBorder="1" applyAlignment="1">
      <alignment horizontal="left"/>
    </xf>
    <xf numFmtId="176" fontId="0" fillId="0" borderId="0" xfId="0" applyNumberFormat="1" applyAlignment="1">
      <alignment/>
    </xf>
    <xf numFmtId="0" fontId="16" fillId="0" borderId="0" xfId="0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51" applyNumberFormat="1" applyAlignment="1">
      <alignment/>
    </xf>
    <xf numFmtId="166" fontId="7" fillId="0" borderId="0" xfId="46" applyNumberFormat="1" applyFill="1" applyAlignment="1" applyProtection="1">
      <alignment horizontal="center" vertical="center"/>
      <protection/>
    </xf>
    <xf numFmtId="166" fontId="7" fillId="0" borderId="0" xfId="46" applyNumberFormat="1" applyFill="1" applyAlignment="1" applyProtection="1">
      <alignment horizontal="center"/>
      <protection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166" fontId="4" fillId="33" borderId="17" xfId="49" applyNumberFormat="1" applyFont="1" applyFill="1" applyBorder="1" applyAlignment="1">
      <alignment horizontal="center"/>
    </xf>
    <xf numFmtId="166" fontId="4" fillId="33" borderId="13" xfId="49" applyNumberFormat="1" applyFont="1" applyFill="1" applyBorder="1" applyAlignment="1">
      <alignment horizontal="center"/>
    </xf>
    <xf numFmtId="166" fontId="4" fillId="33" borderId="14" xfId="49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rmal 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276225</xdr:colOff>
      <xdr:row>4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5257800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704850</xdr:colOff>
      <xdr:row>0</xdr:row>
      <xdr:rowOff>0</xdr:rowOff>
    </xdr:from>
    <xdr:to>
      <xdr:col>7</xdr:col>
      <xdr:colOff>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4257675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62</xdr:row>
      <xdr:rowOff>104775</xdr:rowOff>
    </xdr:from>
    <xdr:to>
      <xdr:col>3</xdr:col>
      <xdr:colOff>561975</xdr:colOff>
      <xdr:row>67</xdr:row>
      <xdr:rowOff>9525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981200" y="10334625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657225</xdr:colOff>
      <xdr:row>4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5257800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704850</xdr:colOff>
      <xdr:row>0</xdr:row>
      <xdr:rowOff>0</xdr:rowOff>
    </xdr:from>
    <xdr:to>
      <xdr:col>8</xdr:col>
      <xdr:colOff>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3876675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69</xdr:row>
      <xdr:rowOff>104775</xdr:rowOff>
    </xdr:from>
    <xdr:to>
      <xdr:col>5</xdr:col>
      <xdr:colOff>247650</xdr:colOff>
      <xdr:row>74</xdr:row>
      <xdr:rowOff>9525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990725" y="11420475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238125</xdr:colOff>
      <xdr:row>4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5257800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704850</xdr:colOff>
      <xdr:row>0</xdr:row>
      <xdr:rowOff>0</xdr:rowOff>
    </xdr:from>
    <xdr:to>
      <xdr:col>7</xdr:col>
      <xdr:colOff>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5010150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1800225</xdr:colOff>
      <xdr:row>89</xdr:row>
      <xdr:rowOff>161925</xdr:rowOff>
    </xdr:from>
    <xdr:to>
      <xdr:col>3</xdr:col>
      <xdr:colOff>266700</xdr:colOff>
      <xdr:row>94</xdr:row>
      <xdr:rowOff>66675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2428875" y="1476375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533400</xdr:colOff>
      <xdr:row>4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5257800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704850</xdr:colOff>
      <xdr:row>0</xdr:row>
      <xdr:rowOff>0</xdr:rowOff>
    </xdr:from>
    <xdr:to>
      <xdr:col>7</xdr:col>
      <xdr:colOff>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4000500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1381125</xdr:colOff>
      <xdr:row>61</xdr:row>
      <xdr:rowOff>161925</xdr:rowOff>
    </xdr:from>
    <xdr:to>
      <xdr:col>4</xdr:col>
      <xdr:colOff>152400</xdr:colOff>
      <xdr:row>66</xdr:row>
      <xdr:rowOff>66675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2009775" y="1018222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</xdr:colOff>
      <xdr:row>4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5257800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704850</xdr:colOff>
      <xdr:row>0</xdr:row>
      <xdr:rowOff>0</xdr:rowOff>
    </xdr:from>
    <xdr:to>
      <xdr:col>7</xdr:col>
      <xdr:colOff>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3762375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1171575</xdr:colOff>
      <xdr:row>82</xdr:row>
      <xdr:rowOff>9525</xdr:rowOff>
    </xdr:from>
    <xdr:to>
      <xdr:col>4</xdr:col>
      <xdr:colOff>171450</xdr:colOff>
      <xdr:row>86</xdr:row>
      <xdr:rowOff>85725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800225" y="13477875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190500</xdr:colOff>
      <xdr:row>4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5257800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704850</xdr:colOff>
      <xdr:row>0</xdr:row>
      <xdr:rowOff>0</xdr:rowOff>
    </xdr:from>
    <xdr:to>
      <xdr:col>7</xdr:col>
      <xdr:colOff>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3629025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51</xdr:row>
      <xdr:rowOff>66675</xdr:rowOff>
    </xdr:from>
    <xdr:to>
      <xdr:col>4</xdr:col>
      <xdr:colOff>314325</xdr:colOff>
      <xdr:row>55</xdr:row>
      <xdr:rowOff>142875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809750" y="8467725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4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5267325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390525</xdr:colOff>
      <xdr:row>0</xdr:row>
      <xdr:rowOff>0</xdr:rowOff>
    </xdr:from>
    <xdr:to>
      <xdr:col>6</xdr:col>
      <xdr:colOff>838200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3924300" y="0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48</xdr:row>
      <xdr:rowOff>9525</xdr:rowOff>
    </xdr:from>
    <xdr:to>
      <xdr:col>4</xdr:col>
      <xdr:colOff>581025</xdr:colOff>
      <xdr:row>52</xdr:row>
      <xdr:rowOff>85725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962150" y="8181975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4</xdr:row>
      <xdr:rowOff>19050</xdr:rowOff>
    </xdr:to>
    <xdr:grpSp>
      <xdr:nvGrpSpPr>
        <xdr:cNvPr id="1" name="Grupo 9"/>
        <xdr:cNvGrpSpPr>
          <a:grpSpLocks/>
        </xdr:cNvGrpSpPr>
      </xdr:nvGrpSpPr>
      <xdr:grpSpPr>
        <a:xfrm>
          <a:off x="0" y="0"/>
          <a:ext cx="5267325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10"/>
          <xdr:cNvSpPr>
            <a:spLocks/>
          </xdr:cNvSpPr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11"/>
          <xdr:cNvSpPr>
            <a:spLocks/>
          </xdr:cNvSpPr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390525</xdr:colOff>
      <xdr:row>0</xdr:row>
      <xdr:rowOff>0</xdr:rowOff>
    </xdr:from>
    <xdr:to>
      <xdr:col>6</xdr:col>
      <xdr:colOff>838200</xdr:colOff>
      <xdr:row>4</xdr:row>
      <xdr:rowOff>76200</xdr:rowOff>
    </xdr:to>
    <xdr:pic>
      <xdr:nvPicPr>
        <xdr:cNvPr id="4" name="Imagen 12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3924300" y="0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42</xdr:row>
      <xdr:rowOff>57150</xdr:rowOff>
    </xdr:from>
    <xdr:to>
      <xdr:col>4</xdr:col>
      <xdr:colOff>609600</xdr:colOff>
      <xdr:row>46</xdr:row>
      <xdr:rowOff>133350</xdr:rowOff>
    </xdr:to>
    <xdr:pic>
      <xdr:nvPicPr>
        <xdr:cNvPr id="5" name="Imagen 13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2000250" y="6991350"/>
          <a:ext cx="2143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2" max="2" width="35.7109375" style="0" customWidth="1"/>
    <col min="3" max="3" width="56.28125" style="0" customWidth="1"/>
    <col min="4" max="4" width="57.140625" style="0" customWidth="1"/>
  </cols>
  <sheetData>
    <row r="1" ht="12.75">
      <c r="A1" s="65" t="s">
        <v>66</v>
      </c>
    </row>
    <row r="3" spans="1:2" ht="12.75">
      <c r="A3" s="64" t="s">
        <v>79</v>
      </c>
      <c r="B3" s="63" t="s">
        <v>80</v>
      </c>
    </row>
    <row r="4" spans="1:2" ht="12.75">
      <c r="A4" s="64" t="s">
        <v>81</v>
      </c>
      <c r="B4" s="63" t="s">
        <v>82</v>
      </c>
    </row>
    <row r="5" spans="1:2" ht="12.75">
      <c r="A5" s="64" t="s">
        <v>51</v>
      </c>
      <c r="B5" s="63" t="s">
        <v>48</v>
      </c>
    </row>
    <row r="6" spans="1:2" ht="12.75">
      <c r="A6" s="64" t="s">
        <v>52</v>
      </c>
      <c r="B6" s="63" t="s">
        <v>49</v>
      </c>
    </row>
    <row r="7" spans="1:2" ht="12.75">
      <c r="A7" s="64" t="s">
        <v>50</v>
      </c>
      <c r="B7" s="63" t="s">
        <v>53</v>
      </c>
    </row>
    <row r="8" spans="1:2" ht="12.75">
      <c r="A8" s="64" t="s">
        <v>55</v>
      </c>
      <c r="B8" s="63" t="s">
        <v>54</v>
      </c>
    </row>
    <row r="9" spans="1:2" ht="12.75">
      <c r="A9" s="64" t="s">
        <v>56</v>
      </c>
      <c r="B9" s="63" t="s">
        <v>57</v>
      </c>
    </row>
    <row r="10" spans="1:2" ht="12.75">
      <c r="A10" s="64" t="s">
        <v>59</v>
      </c>
      <c r="B10" s="63" t="s">
        <v>60</v>
      </c>
    </row>
    <row r="11" spans="1:2" ht="12.75">
      <c r="A11" s="64" t="s">
        <v>61</v>
      </c>
      <c r="B11" s="63" t="s">
        <v>62</v>
      </c>
    </row>
    <row r="12" spans="1:2" ht="12.75">
      <c r="A12" s="64" t="s">
        <v>63</v>
      </c>
      <c r="B12" s="63" t="s">
        <v>64</v>
      </c>
    </row>
    <row r="13" spans="1:2" ht="12.75">
      <c r="A13" s="64" t="s">
        <v>65</v>
      </c>
      <c r="B13" s="63" t="s">
        <v>98</v>
      </c>
    </row>
    <row r="14" ht="12.75">
      <c r="B14" s="63"/>
    </row>
    <row r="16" spans="3:4" ht="12.75">
      <c r="C16" s="78"/>
      <c r="D16" s="66"/>
    </row>
    <row r="17" spans="3:4" ht="12.75">
      <c r="C17" s="28"/>
      <c r="D17" s="28"/>
    </row>
  </sheetData>
  <sheetProtection/>
  <printOptions/>
  <pageMargins left="0" right="0" top="0.3937007874015748" bottom="0" header="0" footer="0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33.140625" style="0" customWidth="1"/>
    <col min="3" max="7" width="10.7109375" style="24" customWidth="1"/>
    <col min="8" max="8" width="9.7109375" style="0" bestFit="1" customWidth="1"/>
    <col min="9" max="9" width="9.28125" style="0" bestFit="1" customWidth="1"/>
    <col min="10" max="10" width="9.7109375" style="0" bestFit="1" customWidth="1"/>
  </cols>
  <sheetData>
    <row r="1" spans="13:20" ht="12.75">
      <c r="M1" s="3"/>
      <c r="N1" s="3"/>
      <c r="O1" s="3"/>
      <c r="P1" s="3"/>
      <c r="Q1" s="3"/>
      <c r="R1" s="3"/>
      <c r="S1" s="3"/>
      <c r="T1" s="3"/>
    </row>
    <row r="2" spans="13:20" ht="12.75">
      <c r="M2" s="3"/>
      <c r="N2" s="3"/>
      <c r="O2" s="3"/>
      <c r="P2" s="3"/>
      <c r="Q2" s="3"/>
      <c r="R2" s="3"/>
      <c r="S2" s="3"/>
      <c r="T2" s="3"/>
    </row>
    <row r="3" spans="13:20" ht="12.75">
      <c r="M3" s="3"/>
      <c r="N3" s="3"/>
      <c r="O3" s="3"/>
      <c r="P3" s="3"/>
      <c r="Q3" s="3"/>
      <c r="R3" s="3"/>
      <c r="S3" s="3"/>
      <c r="T3" s="3"/>
    </row>
    <row r="4" spans="13:20" ht="12.75">
      <c r="M4" s="3"/>
      <c r="N4" s="3"/>
      <c r="O4" s="3"/>
      <c r="P4" s="3"/>
      <c r="Q4" s="3"/>
      <c r="R4" s="3"/>
      <c r="S4" s="3"/>
      <c r="T4" s="3"/>
    </row>
    <row r="5" spans="13:20" ht="12.75">
      <c r="M5" s="3"/>
      <c r="N5" s="3"/>
      <c r="O5" s="3"/>
      <c r="P5" s="3"/>
      <c r="Q5" s="3"/>
      <c r="R5" s="3"/>
      <c r="S5" s="3"/>
      <c r="T5" s="3"/>
    </row>
    <row r="6" spans="6:20" ht="12.75">
      <c r="F6" s="77"/>
      <c r="G6" s="77"/>
      <c r="H6" s="66"/>
      <c r="I6" s="66"/>
      <c r="J6" s="28"/>
      <c r="K6" s="28"/>
      <c r="M6" s="3"/>
      <c r="N6" s="3"/>
      <c r="O6" s="3"/>
      <c r="P6" s="3"/>
      <c r="Q6" s="3"/>
      <c r="R6" s="3"/>
      <c r="S6" s="3"/>
      <c r="T6" s="3"/>
    </row>
    <row r="7" spans="13:20" ht="12.75">
      <c r="M7" s="3"/>
      <c r="N7" s="3"/>
      <c r="O7" s="3"/>
      <c r="P7" s="3"/>
      <c r="Q7" s="3"/>
      <c r="R7" s="3"/>
      <c r="S7" s="3"/>
      <c r="T7" s="3"/>
    </row>
    <row r="8" spans="1:20" ht="12.75">
      <c r="A8" s="91" t="s">
        <v>89</v>
      </c>
      <c r="B8" s="91"/>
      <c r="C8" s="91"/>
      <c r="D8" s="91"/>
      <c r="E8" s="91"/>
      <c r="F8" s="91"/>
      <c r="G8" s="91"/>
      <c r="M8" s="3"/>
      <c r="N8" s="3"/>
      <c r="O8" s="3"/>
      <c r="P8" s="3"/>
      <c r="Q8" s="3"/>
      <c r="R8" s="3"/>
      <c r="S8" s="3"/>
      <c r="T8" s="3"/>
    </row>
    <row r="9" spans="1:20" s="28" customFormat="1" ht="13.5" thickBot="1">
      <c r="A9" s="27"/>
      <c r="B9" s="27"/>
      <c r="C9" s="27"/>
      <c r="D9" s="27"/>
      <c r="E9" s="27"/>
      <c r="F9" s="27"/>
      <c r="G9" s="27"/>
      <c r="M9" s="3"/>
      <c r="N9" s="3"/>
      <c r="O9" s="3"/>
      <c r="P9" s="3"/>
      <c r="Q9" s="3"/>
      <c r="R9" s="3"/>
      <c r="S9" s="3"/>
      <c r="T9" s="3"/>
    </row>
    <row r="10" spans="1:20" ht="13.5" thickBot="1">
      <c r="A10" s="82" t="s">
        <v>8</v>
      </c>
      <c r="B10" s="83"/>
      <c r="C10" s="84" t="s">
        <v>7</v>
      </c>
      <c r="D10" s="85"/>
      <c r="E10" s="86"/>
      <c r="F10" s="89" t="str">
        <f>"GRUPOS"</f>
        <v>GRUPOS</v>
      </c>
      <c r="G10" s="89" t="str">
        <f>"ESCUELAS"</f>
        <v>ESCUELAS</v>
      </c>
      <c r="M10" s="3"/>
      <c r="N10" s="3"/>
      <c r="O10" s="3"/>
      <c r="P10" s="3"/>
      <c r="Q10" s="3"/>
      <c r="R10" s="3"/>
      <c r="S10" s="3"/>
      <c r="T10" s="3"/>
    </row>
    <row r="11" spans="1:20" ht="13.5" thickBot="1">
      <c r="A11" s="79" t="s">
        <v>24</v>
      </c>
      <c r="B11" s="80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90"/>
      <c r="G11" s="90"/>
      <c r="M11" s="3"/>
      <c r="N11" s="16"/>
      <c r="O11" s="3"/>
      <c r="P11" s="3"/>
      <c r="Q11" s="3"/>
      <c r="R11" s="3"/>
      <c r="S11" s="3"/>
      <c r="T11" s="3"/>
    </row>
    <row r="12" spans="1:20" ht="12.75" customHeight="1">
      <c r="A12" s="57" t="s">
        <v>0</v>
      </c>
      <c r="B12" s="55"/>
      <c r="C12" s="56">
        <f>SUM(C13:C16)</f>
        <v>22705</v>
      </c>
      <c r="D12" s="56">
        <f>SUM(D13:D16)</f>
        <v>11809</v>
      </c>
      <c r="E12" s="56">
        <f>SUM(E13:E16)</f>
        <v>10896</v>
      </c>
      <c r="F12" s="56">
        <f>SUM(F13:F16)</f>
        <v>1708</v>
      </c>
      <c r="G12" s="56">
        <f>SUM(G13:G16)</f>
        <v>512</v>
      </c>
      <c r="M12" s="3"/>
      <c r="N12" s="17"/>
      <c r="O12" s="92"/>
      <c r="P12" s="92"/>
      <c r="Q12" s="92"/>
      <c r="R12" s="92"/>
      <c r="S12" s="3"/>
      <c r="T12" s="3"/>
    </row>
    <row r="13" spans="1:20" ht="12.75" customHeight="1">
      <c r="A13" s="57"/>
      <c r="B13" s="43" t="s">
        <v>70</v>
      </c>
      <c r="C13" s="60">
        <f aca="true" t="shared" si="0" ref="C13:G14">C32</f>
        <v>1216</v>
      </c>
      <c r="D13" s="60">
        <f t="shared" si="0"/>
        <v>629</v>
      </c>
      <c r="E13" s="60">
        <f t="shared" si="0"/>
        <v>587</v>
      </c>
      <c r="F13" s="60">
        <f t="shared" si="0"/>
        <v>100</v>
      </c>
      <c r="G13" s="60">
        <f t="shared" si="0"/>
        <v>29</v>
      </c>
      <c r="M13" s="3"/>
      <c r="N13" s="17"/>
      <c r="O13" s="18"/>
      <c r="P13" s="18"/>
      <c r="Q13" s="18"/>
      <c r="R13" s="18"/>
      <c r="S13" s="3"/>
      <c r="T13" s="3"/>
    </row>
    <row r="14" spans="1:20" ht="12.75" customHeight="1">
      <c r="A14" s="57"/>
      <c r="B14" s="43" t="s">
        <v>74</v>
      </c>
      <c r="C14" s="60">
        <f t="shared" si="0"/>
        <v>12310</v>
      </c>
      <c r="D14" s="60">
        <f t="shared" si="0"/>
        <v>6415</v>
      </c>
      <c r="E14" s="60">
        <f t="shared" si="0"/>
        <v>5895</v>
      </c>
      <c r="F14" s="60">
        <f t="shared" si="0"/>
        <v>933</v>
      </c>
      <c r="G14" s="60">
        <f t="shared" si="0"/>
        <v>330</v>
      </c>
      <c r="M14" s="3"/>
      <c r="N14" s="17"/>
      <c r="O14" s="18"/>
      <c r="P14" s="18"/>
      <c r="Q14" s="18"/>
      <c r="R14" s="18"/>
      <c r="S14" s="3"/>
      <c r="T14" s="3"/>
    </row>
    <row r="15" spans="1:20" ht="12.75" customHeight="1">
      <c r="A15" s="57"/>
      <c r="B15" s="43" t="s">
        <v>42</v>
      </c>
      <c r="C15" s="60">
        <f>C45</f>
        <v>8736</v>
      </c>
      <c r="D15" s="60">
        <f>D45</f>
        <v>4517</v>
      </c>
      <c r="E15" s="60">
        <f>E45</f>
        <v>4219</v>
      </c>
      <c r="F15" s="60">
        <f>F45</f>
        <v>649</v>
      </c>
      <c r="G15" s="60">
        <f>G45</f>
        <v>149</v>
      </c>
      <c r="M15" s="3"/>
      <c r="N15" s="17"/>
      <c r="O15" s="18"/>
      <c r="P15" s="18"/>
      <c r="Q15" s="18"/>
      <c r="R15" s="18"/>
      <c r="S15" s="3"/>
      <c r="T15" s="3"/>
    </row>
    <row r="16" spans="1:20" ht="12.75" customHeight="1">
      <c r="A16" s="57"/>
      <c r="B16" s="43" t="s">
        <v>13</v>
      </c>
      <c r="C16" s="60">
        <f>C55</f>
        <v>443</v>
      </c>
      <c r="D16" s="60">
        <f>D55</f>
        <v>248</v>
      </c>
      <c r="E16" s="60">
        <f>E55</f>
        <v>195</v>
      </c>
      <c r="F16" s="60">
        <f>F55</f>
        <v>26</v>
      </c>
      <c r="G16" s="60">
        <f>G55</f>
        <v>4</v>
      </c>
      <c r="M16" s="3"/>
      <c r="N16" s="17"/>
      <c r="O16" s="18"/>
      <c r="P16" s="18"/>
      <c r="Q16" s="18"/>
      <c r="R16" s="18"/>
      <c r="S16" s="3"/>
      <c r="T16" s="3"/>
    </row>
    <row r="17" spans="1:20" ht="12.75">
      <c r="A17" s="57" t="s">
        <v>1</v>
      </c>
      <c r="B17" s="55"/>
      <c r="C17" s="56">
        <f>SUM(C18:C21)</f>
        <v>1913</v>
      </c>
      <c r="D17" s="56">
        <f>SUM(D18:D21)</f>
        <v>981</v>
      </c>
      <c r="E17" s="56">
        <f>SUM(E18:E21)</f>
        <v>932</v>
      </c>
      <c r="F17" s="56">
        <f>SUM(F18:F21)</f>
        <v>159</v>
      </c>
      <c r="G17" s="56">
        <f>SUM(G18:G21)</f>
        <v>59</v>
      </c>
      <c r="M17" s="3"/>
      <c r="N17" s="25"/>
      <c r="O17" s="19"/>
      <c r="P17" s="19"/>
      <c r="Q17" s="19"/>
      <c r="R17" s="20"/>
      <c r="S17" s="3"/>
      <c r="T17" s="3"/>
    </row>
    <row r="18" spans="1:20" ht="12.75">
      <c r="A18" s="57"/>
      <c r="B18" s="43" t="s">
        <v>70</v>
      </c>
      <c r="C18" s="60">
        <f aca="true" t="shared" si="1" ref="C18:G19">C35</f>
        <v>157</v>
      </c>
      <c r="D18" s="60">
        <f t="shared" si="1"/>
        <v>84</v>
      </c>
      <c r="E18" s="60">
        <f t="shared" si="1"/>
        <v>73</v>
      </c>
      <c r="F18" s="60">
        <f t="shared" si="1"/>
        <v>15</v>
      </c>
      <c r="G18" s="60">
        <f t="shared" si="1"/>
        <v>3</v>
      </c>
      <c r="M18" s="3"/>
      <c r="N18" s="25"/>
      <c r="O18" s="19"/>
      <c r="P18" s="19"/>
      <c r="Q18" s="19"/>
      <c r="R18" s="20"/>
      <c r="S18" s="3"/>
      <c r="T18" s="3"/>
    </row>
    <row r="19" spans="1:20" ht="12.75">
      <c r="A19" s="57"/>
      <c r="B19" s="43" t="s">
        <v>74</v>
      </c>
      <c r="C19" s="60">
        <f t="shared" si="1"/>
        <v>905</v>
      </c>
      <c r="D19" s="60">
        <f t="shared" si="1"/>
        <v>473</v>
      </c>
      <c r="E19" s="60">
        <f t="shared" si="1"/>
        <v>432</v>
      </c>
      <c r="F19" s="60">
        <f t="shared" si="1"/>
        <v>72</v>
      </c>
      <c r="G19" s="60">
        <f t="shared" si="1"/>
        <v>40</v>
      </c>
      <c r="M19" s="3"/>
      <c r="N19" s="25"/>
      <c r="O19" s="19"/>
      <c r="P19" s="19"/>
      <c r="Q19" s="19"/>
      <c r="R19" s="20"/>
      <c r="S19" s="3"/>
      <c r="T19" s="3"/>
    </row>
    <row r="20" spans="1:20" ht="12.75">
      <c r="A20" s="57"/>
      <c r="B20" s="43" t="s">
        <v>42</v>
      </c>
      <c r="C20" s="60">
        <f>C47</f>
        <v>768</v>
      </c>
      <c r="D20" s="60">
        <f>D47</f>
        <v>389</v>
      </c>
      <c r="E20" s="60">
        <f>E47</f>
        <v>379</v>
      </c>
      <c r="F20" s="60">
        <f>F47</f>
        <v>60</v>
      </c>
      <c r="G20" s="60">
        <f>G47</f>
        <v>14</v>
      </c>
      <c r="M20" s="3"/>
      <c r="N20" s="25"/>
      <c r="O20" s="19"/>
      <c r="P20" s="19"/>
      <c r="Q20" s="19"/>
      <c r="R20" s="20"/>
      <c r="S20" s="3"/>
      <c r="T20" s="3"/>
    </row>
    <row r="21" spans="1:20" ht="12.75">
      <c r="A21" s="57"/>
      <c r="B21" s="43" t="s">
        <v>13</v>
      </c>
      <c r="C21" s="60">
        <f>C57</f>
        <v>83</v>
      </c>
      <c r="D21" s="60">
        <f>D57</f>
        <v>35</v>
      </c>
      <c r="E21" s="60">
        <f>E57</f>
        <v>48</v>
      </c>
      <c r="F21" s="60">
        <f>F57</f>
        <v>12</v>
      </c>
      <c r="G21" s="60">
        <f>G57</f>
        <v>2</v>
      </c>
      <c r="M21" s="3"/>
      <c r="N21" s="25"/>
      <c r="O21" s="19"/>
      <c r="P21" s="19"/>
      <c r="Q21" s="19"/>
      <c r="R21" s="20"/>
      <c r="S21" s="3"/>
      <c r="T21" s="3"/>
    </row>
    <row r="22" spans="1:20" ht="12.75">
      <c r="A22" s="57"/>
      <c r="B22" s="43"/>
      <c r="C22" s="56"/>
      <c r="D22" s="56"/>
      <c r="E22" s="56"/>
      <c r="F22" s="56"/>
      <c r="G22" s="56"/>
      <c r="M22" s="3"/>
      <c r="N22" s="25"/>
      <c r="O22" s="19"/>
      <c r="P22" s="19"/>
      <c r="Q22" s="19"/>
      <c r="R22" s="20"/>
      <c r="S22" s="3"/>
      <c r="T22" s="3"/>
    </row>
    <row r="23" spans="1:20" ht="12.75">
      <c r="A23" s="57"/>
      <c r="B23" s="16" t="s">
        <v>71</v>
      </c>
      <c r="C23" s="56">
        <f aca="true" t="shared" si="2" ref="C23:G26">C13+C18</f>
        <v>1373</v>
      </c>
      <c r="D23" s="56">
        <f t="shared" si="2"/>
        <v>713</v>
      </c>
      <c r="E23" s="56">
        <f t="shared" si="2"/>
        <v>660</v>
      </c>
      <c r="F23" s="56">
        <f t="shared" si="2"/>
        <v>115</v>
      </c>
      <c r="G23" s="56">
        <f t="shared" si="2"/>
        <v>32</v>
      </c>
      <c r="M23" s="3"/>
      <c r="N23" s="25"/>
      <c r="O23" s="19"/>
      <c r="P23" s="19"/>
      <c r="Q23" s="19"/>
      <c r="R23" s="20"/>
      <c r="S23" s="3"/>
      <c r="T23" s="3"/>
    </row>
    <row r="24" spans="1:20" ht="12.75">
      <c r="A24" s="57"/>
      <c r="B24" s="16" t="s">
        <v>75</v>
      </c>
      <c r="C24" s="56">
        <f t="shared" si="2"/>
        <v>13215</v>
      </c>
      <c r="D24" s="56">
        <f t="shared" si="2"/>
        <v>6888</v>
      </c>
      <c r="E24" s="56">
        <f t="shared" si="2"/>
        <v>6327</v>
      </c>
      <c r="F24" s="56">
        <f t="shared" si="2"/>
        <v>1005</v>
      </c>
      <c r="G24" s="56">
        <f t="shared" si="2"/>
        <v>370</v>
      </c>
      <c r="M24" s="3"/>
      <c r="N24" s="25"/>
      <c r="O24" s="19"/>
      <c r="P24" s="19"/>
      <c r="Q24" s="19"/>
      <c r="R24" s="20"/>
      <c r="S24" s="3"/>
      <c r="T24" s="3"/>
    </row>
    <row r="25" spans="1:20" ht="12.75">
      <c r="A25" s="57"/>
      <c r="B25" s="43" t="s">
        <v>43</v>
      </c>
      <c r="C25" s="56">
        <f t="shared" si="2"/>
        <v>9504</v>
      </c>
      <c r="D25" s="56">
        <f t="shared" si="2"/>
        <v>4906</v>
      </c>
      <c r="E25" s="56">
        <f t="shared" si="2"/>
        <v>4598</v>
      </c>
      <c r="F25" s="56">
        <f t="shared" si="2"/>
        <v>709</v>
      </c>
      <c r="G25" s="56">
        <f t="shared" si="2"/>
        <v>163</v>
      </c>
      <c r="M25" s="3"/>
      <c r="N25" s="25"/>
      <c r="O25" s="19"/>
      <c r="P25" s="19"/>
      <c r="Q25" s="19"/>
      <c r="R25" s="20"/>
      <c r="S25" s="3"/>
      <c r="T25" s="3"/>
    </row>
    <row r="26" spans="1:20" ht="13.5" thickBot="1">
      <c r="A26" s="57"/>
      <c r="B26" s="43" t="s">
        <v>44</v>
      </c>
      <c r="C26" s="56">
        <f t="shared" si="2"/>
        <v>526</v>
      </c>
      <c r="D26" s="56">
        <f t="shared" si="2"/>
        <v>283</v>
      </c>
      <c r="E26" s="56">
        <f t="shared" si="2"/>
        <v>243</v>
      </c>
      <c r="F26" s="56">
        <f t="shared" si="2"/>
        <v>38</v>
      </c>
      <c r="G26" s="56">
        <f t="shared" si="2"/>
        <v>6</v>
      </c>
      <c r="M26" s="3"/>
      <c r="N26" s="25"/>
      <c r="O26" s="19"/>
      <c r="P26" s="19"/>
      <c r="Q26" s="19"/>
      <c r="R26" s="20"/>
      <c r="S26" s="3"/>
      <c r="T26" s="3"/>
    </row>
    <row r="27" spans="1:20" ht="13.5" thickBot="1">
      <c r="A27" s="79" t="s">
        <v>2</v>
      </c>
      <c r="B27" s="80"/>
      <c r="C27" s="33">
        <f>SUM(C23:C26)</f>
        <v>24618</v>
      </c>
      <c r="D27" s="14">
        <f>SUM(D23:D26)</f>
        <v>12790</v>
      </c>
      <c r="E27" s="15">
        <f>SUM(E23:E26)</f>
        <v>11828</v>
      </c>
      <c r="F27" s="34">
        <f>SUM(F23:F26)</f>
        <v>1867</v>
      </c>
      <c r="G27" s="31">
        <f>SUM(G23:G26)</f>
        <v>571</v>
      </c>
      <c r="H27" s="26"/>
      <c r="M27" s="3"/>
      <c r="N27" s="8"/>
      <c r="O27" s="21"/>
      <c r="P27" s="21"/>
      <c r="Q27" s="21"/>
      <c r="R27" s="21"/>
      <c r="S27" s="3"/>
      <c r="T27" s="3"/>
    </row>
    <row r="28" spans="1:20" s="28" customFormat="1" ht="13.5" thickBot="1">
      <c r="A28" s="29"/>
      <c r="B28" s="46" t="s">
        <v>83</v>
      </c>
      <c r="C28" s="35">
        <f>C23+C25</f>
        <v>10877</v>
      </c>
      <c r="D28" s="35">
        <f>D23+D25</f>
        <v>5619</v>
      </c>
      <c r="E28" s="35">
        <f>E23+E25</f>
        <v>5258</v>
      </c>
      <c r="F28" s="35">
        <f>F23+F25</f>
        <v>824</v>
      </c>
      <c r="G28" s="35">
        <f>G23+G25</f>
        <v>195</v>
      </c>
      <c r="H28" s="11"/>
      <c r="M28" s="3"/>
      <c r="N28" s="8"/>
      <c r="O28" s="21"/>
      <c r="P28" s="21"/>
      <c r="Q28" s="21"/>
      <c r="R28" s="21"/>
      <c r="S28" s="3"/>
      <c r="T28" s="3"/>
    </row>
    <row r="29" spans="1:20" ht="13.5" thickBot="1">
      <c r="A29" s="82" t="s">
        <v>11</v>
      </c>
      <c r="B29" s="83"/>
      <c r="C29" s="84" t="s">
        <v>7</v>
      </c>
      <c r="D29" s="85"/>
      <c r="E29" s="86"/>
      <c r="F29" s="87" t="str">
        <f>"GRUPOS"</f>
        <v>GRUPOS</v>
      </c>
      <c r="G29" s="89" t="str">
        <f>"ESCUELAS"</f>
        <v>ESCUELAS</v>
      </c>
      <c r="M29" s="3"/>
      <c r="N29" s="4"/>
      <c r="O29" s="4"/>
      <c r="P29" s="4"/>
      <c r="Q29" s="4"/>
      <c r="R29" s="3"/>
      <c r="S29" s="3"/>
      <c r="T29" s="3"/>
    </row>
    <row r="30" spans="1:20" ht="13.5" thickBot="1">
      <c r="A30" s="79" t="s">
        <v>24</v>
      </c>
      <c r="B30" s="80"/>
      <c r="C30" s="32" t="str">
        <f>"TOTAL"</f>
        <v>TOTAL</v>
      </c>
      <c r="D30" s="12" t="str">
        <f>"HOM"</f>
        <v>HOM</v>
      </c>
      <c r="E30" s="13" t="str">
        <f>"MUJ"</f>
        <v>MUJ</v>
      </c>
      <c r="F30" s="88"/>
      <c r="G30" s="90"/>
      <c r="M30" s="3"/>
      <c r="N30" s="3"/>
      <c r="O30" s="3"/>
      <c r="P30" s="3"/>
      <c r="Q30" s="3"/>
      <c r="R30" s="3"/>
      <c r="S30" s="3"/>
      <c r="T30" s="3"/>
    </row>
    <row r="31" spans="1:20" ht="12.75">
      <c r="A31" s="57" t="s">
        <v>0</v>
      </c>
      <c r="B31" s="55"/>
      <c r="C31" s="56">
        <f>SUM(C32:C33)</f>
        <v>13526</v>
      </c>
      <c r="D31" s="56">
        <f>SUM(D32:D33)</f>
        <v>7044</v>
      </c>
      <c r="E31" s="56">
        <f>SUM(E32:E33)</f>
        <v>6482</v>
      </c>
      <c r="F31" s="56">
        <f>SUM(F32:F33)</f>
        <v>1033</v>
      </c>
      <c r="G31" s="56">
        <f>SUM(G32:G33)</f>
        <v>359</v>
      </c>
      <c r="M31" s="3"/>
      <c r="N31" s="17"/>
      <c r="O31" s="92"/>
      <c r="P31" s="92"/>
      <c r="Q31" s="92"/>
      <c r="R31" s="92"/>
      <c r="S31" s="3"/>
      <c r="T31" s="3"/>
    </row>
    <row r="32" spans="1:20" ht="12.75">
      <c r="A32" s="57"/>
      <c r="B32" s="43" t="s">
        <v>70</v>
      </c>
      <c r="C32" s="60">
        <v>1216</v>
      </c>
      <c r="D32" s="60">
        <v>629</v>
      </c>
      <c r="E32" s="60">
        <v>587</v>
      </c>
      <c r="F32" s="60">
        <v>100</v>
      </c>
      <c r="G32" s="60">
        <v>29</v>
      </c>
      <c r="M32" s="3"/>
      <c r="N32" s="17"/>
      <c r="O32" s="18"/>
      <c r="P32" s="18"/>
      <c r="Q32" s="18"/>
      <c r="R32" s="18"/>
      <c r="S32" s="3"/>
      <c r="T32" s="3"/>
    </row>
    <row r="33" spans="1:20" ht="12.75">
      <c r="A33" s="57"/>
      <c r="B33" s="43" t="s">
        <v>74</v>
      </c>
      <c r="C33" s="60">
        <v>12310</v>
      </c>
      <c r="D33" s="60">
        <v>6415</v>
      </c>
      <c r="E33" s="60">
        <v>5895</v>
      </c>
      <c r="F33" s="60">
        <v>933</v>
      </c>
      <c r="G33" s="60">
        <v>330</v>
      </c>
      <c r="M33" s="3"/>
      <c r="N33" s="17"/>
      <c r="O33" s="18"/>
      <c r="P33" s="18"/>
      <c r="Q33" s="18"/>
      <c r="R33" s="18"/>
      <c r="S33" s="3"/>
      <c r="T33" s="3"/>
    </row>
    <row r="34" spans="1:20" ht="12.75">
      <c r="A34" s="57" t="s">
        <v>1</v>
      </c>
      <c r="B34" s="55"/>
      <c r="C34" s="56">
        <f>SUM(C35:C36)</f>
        <v>1062</v>
      </c>
      <c r="D34" s="56">
        <f>SUM(D35:D36)</f>
        <v>557</v>
      </c>
      <c r="E34" s="56">
        <f>SUM(E35:E36)</f>
        <v>505</v>
      </c>
      <c r="F34" s="56">
        <f>SUM(F35:F36)</f>
        <v>87</v>
      </c>
      <c r="G34" s="56">
        <f>SUM(G35:G36)</f>
        <v>43</v>
      </c>
      <c r="M34" s="3"/>
      <c r="N34" s="17"/>
      <c r="O34" s="18"/>
      <c r="P34" s="18"/>
      <c r="Q34" s="18"/>
      <c r="R34" s="18"/>
      <c r="S34" s="3"/>
      <c r="T34" s="3"/>
    </row>
    <row r="35" spans="1:20" ht="12.75">
      <c r="A35" s="57"/>
      <c r="B35" s="43" t="s">
        <v>70</v>
      </c>
      <c r="C35" s="60">
        <v>157</v>
      </c>
      <c r="D35" s="60">
        <v>84</v>
      </c>
      <c r="E35" s="60">
        <v>73</v>
      </c>
      <c r="F35" s="60">
        <v>15</v>
      </c>
      <c r="G35" s="60">
        <v>3</v>
      </c>
      <c r="M35" s="3"/>
      <c r="N35" s="17"/>
      <c r="O35" s="18"/>
      <c r="P35" s="18"/>
      <c r="Q35" s="18"/>
      <c r="R35" s="18"/>
      <c r="S35" s="3"/>
      <c r="T35" s="3"/>
    </row>
    <row r="36" spans="1:20" ht="12.75">
      <c r="A36" s="57"/>
      <c r="B36" s="43" t="s">
        <v>74</v>
      </c>
      <c r="C36" s="60">
        <v>905</v>
      </c>
      <c r="D36" s="60">
        <v>473</v>
      </c>
      <c r="E36" s="60">
        <v>432</v>
      </c>
      <c r="F36" s="60">
        <v>72</v>
      </c>
      <c r="G36" s="60">
        <v>40</v>
      </c>
      <c r="M36" s="3"/>
      <c r="N36" s="17"/>
      <c r="O36" s="18"/>
      <c r="P36" s="18"/>
      <c r="Q36" s="18"/>
      <c r="R36" s="18"/>
      <c r="S36" s="3"/>
      <c r="T36" s="3"/>
    </row>
    <row r="37" spans="1:20" ht="12.75">
      <c r="A37" s="57"/>
      <c r="B37" s="43"/>
      <c r="C37" s="56"/>
      <c r="D37" s="56"/>
      <c r="E37" s="56"/>
      <c r="F37" s="56"/>
      <c r="G37" s="56"/>
      <c r="M37" s="3"/>
      <c r="N37" s="17"/>
      <c r="O37" s="18"/>
      <c r="P37" s="18"/>
      <c r="Q37" s="18"/>
      <c r="R37" s="18"/>
      <c r="S37" s="3"/>
      <c r="T37" s="3"/>
    </row>
    <row r="38" spans="1:20" ht="12.75">
      <c r="A38" s="57"/>
      <c r="B38" s="16" t="s">
        <v>71</v>
      </c>
      <c r="C38" s="56">
        <f aca="true" t="shared" si="3" ref="C38:G39">C32+C35</f>
        <v>1373</v>
      </c>
      <c r="D38" s="56">
        <f t="shared" si="3"/>
        <v>713</v>
      </c>
      <c r="E38" s="56">
        <f t="shared" si="3"/>
        <v>660</v>
      </c>
      <c r="F38" s="56">
        <f t="shared" si="3"/>
        <v>115</v>
      </c>
      <c r="G38" s="56">
        <f t="shared" si="3"/>
        <v>32</v>
      </c>
      <c r="M38" s="3"/>
      <c r="N38" s="17"/>
      <c r="O38" s="18"/>
      <c r="P38" s="18"/>
      <c r="Q38" s="18"/>
      <c r="R38" s="18"/>
      <c r="S38" s="3"/>
      <c r="T38" s="3"/>
    </row>
    <row r="39" spans="1:20" ht="13.5" thickBot="1">
      <c r="A39" s="57"/>
      <c r="B39" s="16" t="s">
        <v>75</v>
      </c>
      <c r="C39" s="58">
        <f t="shared" si="3"/>
        <v>13215</v>
      </c>
      <c r="D39" s="58">
        <f t="shared" si="3"/>
        <v>6888</v>
      </c>
      <c r="E39" s="58">
        <f t="shared" si="3"/>
        <v>6327</v>
      </c>
      <c r="F39" s="58">
        <f t="shared" si="3"/>
        <v>1005</v>
      </c>
      <c r="G39" s="58">
        <f t="shared" si="3"/>
        <v>370</v>
      </c>
      <c r="M39" s="3"/>
      <c r="N39" s="25"/>
      <c r="O39" s="19"/>
      <c r="P39" s="19"/>
      <c r="Q39" s="19"/>
      <c r="R39" s="22"/>
      <c r="S39" s="3"/>
      <c r="T39" s="3"/>
    </row>
    <row r="40" spans="1:20" ht="13.5" thickBot="1">
      <c r="A40" s="79" t="s">
        <v>2</v>
      </c>
      <c r="B40" s="81"/>
      <c r="C40" s="33">
        <f>SUM(C38:C39)</f>
        <v>14588</v>
      </c>
      <c r="D40" s="14">
        <f>SUM(D38:D39)</f>
        <v>7601</v>
      </c>
      <c r="E40" s="15">
        <f>SUM(E38:E39)</f>
        <v>6987</v>
      </c>
      <c r="F40" s="34">
        <f>SUM(F38:F39)</f>
        <v>1120</v>
      </c>
      <c r="G40" s="31">
        <f>SUM(G38:G39)</f>
        <v>402</v>
      </c>
      <c r="M40" s="3"/>
      <c r="N40" s="8"/>
      <c r="O40" s="21"/>
      <c r="P40" s="21"/>
      <c r="Q40" s="21"/>
      <c r="R40" s="21"/>
      <c r="S40" s="3"/>
      <c r="T40" s="3"/>
    </row>
    <row r="41" spans="1:20" s="28" customFormat="1" ht="13.5" thickBot="1">
      <c r="A41" s="29"/>
      <c r="B41" s="46" t="s">
        <v>83</v>
      </c>
      <c r="C41" s="35">
        <f>C38</f>
        <v>1373</v>
      </c>
      <c r="D41" s="35">
        <f>D38</f>
        <v>713</v>
      </c>
      <c r="E41" s="35">
        <f>E38</f>
        <v>660</v>
      </c>
      <c r="F41" s="35">
        <f>F38</f>
        <v>115</v>
      </c>
      <c r="G41" s="35">
        <f>G38</f>
        <v>32</v>
      </c>
      <c r="M41" s="3"/>
      <c r="N41" s="8"/>
      <c r="O41" s="21"/>
      <c r="P41" s="21"/>
      <c r="Q41" s="21"/>
      <c r="R41" s="21"/>
      <c r="S41" s="3"/>
      <c r="T41" s="3"/>
    </row>
    <row r="42" spans="1:20" ht="13.5" thickBot="1">
      <c r="A42" s="82" t="s">
        <v>10</v>
      </c>
      <c r="B42" s="83"/>
      <c r="C42" s="84" t="s">
        <v>7</v>
      </c>
      <c r="D42" s="85"/>
      <c r="E42" s="86"/>
      <c r="F42" s="87" t="str">
        <f>"GRUPOS"</f>
        <v>GRUPOS</v>
      </c>
      <c r="G42" s="89" t="str">
        <f>"ESCUELAS"</f>
        <v>ESCUELAS</v>
      </c>
      <c r="M42" s="3"/>
      <c r="N42" s="4"/>
      <c r="O42" s="4"/>
      <c r="P42" s="4"/>
      <c r="Q42" s="4"/>
      <c r="R42" s="3"/>
      <c r="S42" s="3"/>
      <c r="T42" s="3"/>
    </row>
    <row r="43" spans="1:20" ht="13.5" thickBot="1">
      <c r="A43" s="79" t="s">
        <v>24</v>
      </c>
      <c r="B43" s="80"/>
      <c r="C43" s="32" t="str">
        <f>"TOTAL"</f>
        <v>TOTAL</v>
      </c>
      <c r="D43" s="12" t="str">
        <f>"HOM"</f>
        <v>HOM</v>
      </c>
      <c r="E43" s="13" t="str">
        <f>"MUJ"</f>
        <v>MUJ</v>
      </c>
      <c r="F43" s="88"/>
      <c r="G43" s="90"/>
      <c r="M43" s="3"/>
      <c r="N43" s="3"/>
      <c r="O43" s="3"/>
      <c r="P43" s="3"/>
      <c r="Q43" s="3"/>
      <c r="R43" s="3"/>
      <c r="S43" s="3"/>
      <c r="T43" s="3"/>
    </row>
    <row r="44" spans="1:20" ht="12.75">
      <c r="A44" s="57" t="s">
        <v>0</v>
      </c>
      <c r="B44" s="55"/>
      <c r="C44" s="56">
        <f>C45</f>
        <v>8736</v>
      </c>
      <c r="D44" s="56">
        <f>D45</f>
        <v>4517</v>
      </c>
      <c r="E44" s="56">
        <f>E45</f>
        <v>4219</v>
      </c>
      <c r="F44" s="56">
        <f>F45</f>
        <v>649</v>
      </c>
      <c r="G44" s="56">
        <f>G45</f>
        <v>149</v>
      </c>
      <c r="M44" s="3"/>
      <c r="N44" s="17"/>
      <c r="O44" s="92"/>
      <c r="P44" s="92"/>
      <c r="Q44" s="92"/>
      <c r="R44" s="92"/>
      <c r="S44" s="3"/>
      <c r="T44" s="3"/>
    </row>
    <row r="45" spans="1:20" ht="12.75">
      <c r="A45" s="57"/>
      <c r="B45" s="43" t="s">
        <v>42</v>
      </c>
      <c r="C45" s="60">
        <v>8736</v>
      </c>
      <c r="D45" s="60">
        <v>4517</v>
      </c>
      <c r="E45" s="60">
        <v>4219</v>
      </c>
      <c r="F45" s="60">
        <v>649</v>
      </c>
      <c r="G45" s="60">
        <v>149</v>
      </c>
      <c r="M45" s="3"/>
      <c r="N45" s="17"/>
      <c r="O45" s="18"/>
      <c r="P45" s="18"/>
      <c r="Q45" s="18"/>
      <c r="R45" s="18"/>
      <c r="S45" s="3"/>
      <c r="T45" s="3"/>
    </row>
    <row r="46" spans="1:20" ht="12.75">
      <c r="A46" s="57" t="s">
        <v>1</v>
      </c>
      <c r="B46" s="55"/>
      <c r="C46" s="58">
        <f>C47</f>
        <v>768</v>
      </c>
      <c r="D46" s="58">
        <f>D47</f>
        <v>389</v>
      </c>
      <c r="E46" s="58">
        <f>E47</f>
        <v>379</v>
      </c>
      <c r="F46" s="58">
        <f>F47</f>
        <v>60</v>
      </c>
      <c r="G46" s="58">
        <f>G47</f>
        <v>14</v>
      </c>
      <c r="M46" s="3"/>
      <c r="N46" s="17"/>
      <c r="O46" s="18"/>
      <c r="P46" s="18"/>
      <c r="Q46" s="18"/>
      <c r="R46" s="18"/>
      <c r="S46" s="3"/>
      <c r="T46" s="3"/>
    </row>
    <row r="47" spans="1:20" ht="12.75">
      <c r="A47" s="57"/>
      <c r="B47" s="43" t="s">
        <v>42</v>
      </c>
      <c r="C47" s="60">
        <v>768</v>
      </c>
      <c r="D47" s="60">
        <v>389</v>
      </c>
      <c r="E47" s="60">
        <v>379</v>
      </c>
      <c r="F47" s="60">
        <v>60</v>
      </c>
      <c r="G47" s="60">
        <v>14</v>
      </c>
      <c r="M47" s="3"/>
      <c r="N47" s="17"/>
      <c r="O47" s="18"/>
      <c r="P47" s="18"/>
      <c r="Q47" s="18"/>
      <c r="R47" s="18"/>
      <c r="S47" s="3"/>
      <c r="T47" s="3"/>
    </row>
    <row r="48" spans="1:20" ht="12.75">
      <c r="A48" s="57"/>
      <c r="B48" s="43"/>
      <c r="C48" s="56"/>
      <c r="D48" s="56"/>
      <c r="E48" s="56"/>
      <c r="F48" s="56"/>
      <c r="G48" s="56"/>
      <c r="M48" s="3"/>
      <c r="N48" s="17"/>
      <c r="O48" s="18"/>
      <c r="P48" s="18"/>
      <c r="Q48" s="18"/>
      <c r="R48" s="18"/>
      <c r="S48" s="3"/>
      <c r="T48" s="3"/>
    </row>
    <row r="49" spans="1:20" ht="13.5" thickBot="1">
      <c r="A49" s="57"/>
      <c r="B49" s="16" t="s">
        <v>43</v>
      </c>
      <c r="C49" s="56">
        <f>C45+C47</f>
        <v>9504</v>
      </c>
      <c r="D49" s="56">
        <f>D45+D47</f>
        <v>4906</v>
      </c>
      <c r="E49" s="56">
        <f>E45+E47</f>
        <v>4598</v>
      </c>
      <c r="F49" s="56">
        <f>F45+F47</f>
        <v>709</v>
      </c>
      <c r="G49" s="56">
        <f>G45+G47</f>
        <v>163</v>
      </c>
      <c r="M49" s="3"/>
      <c r="N49" s="17"/>
      <c r="O49" s="18"/>
      <c r="P49" s="18"/>
      <c r="Q49" s="18"/>
      <c r="R49" s="18"/>
      <c r="S49" s="3"/>
      <c r="T49" s="3"/>
    </row>
    <row r="50" spans="1:20" ht="13.5" thickBot="1">
      <c r="A50" s="79" t="s">
        <v>2</v>
      </c>
      <c r="B50" s="81"/>
      <c r="C50" s="33">
        <f>SUM(C49)</f>
        <v>9504</v>
      </c>
      <c r="D50" s="14">
        <f>SUM(D49)</f>
        <v>4906</v>
      </c>
      <c r="E50" s="15">
        <f>SUM(E49)</f>
        <v>4598</v>
      </c>
      <c r="F50" s="34">
        <f>SUM(F49)</f>
        <v>709</v>
      </c>
      <c r="G50" s="31">
        <f>SUM(G49)</f>
        <v>163</v>
      </c>
      <c r="M50" s="3"/>
      <c r="N50" s="8"/>
      <c r="O50" s="21"/>
      <c r="P50" s="21"/>
      <c r="Q50" s="21"/>
      <c r="R50" s="21"/>
      <c r="S50" s="3"/>
      <c r="T50" s="3"/>
    </row>
    <row r="51" spans="1:20" s="28" customFormat="1" ht="13.5" thickBot="1">
      <c r="A51" s="29"/>
      <c r="B51" s="46" t="s">
        <v>83</v>
      </c>
      <c r="C51" s="35">
        <f>C49</f>
        <v>9504</v>
      </c>
      <c r="D51" s="35">
        <f>D49</f>
        <v>4906</v>
      </c>
      <c r="E51" s="35">
        <f>E49</f>
        <v>4598</v>
      </c>
      <c r="F51" s="35">
        <f>F49</f>
        <v>709</v>
      </c>
      <c r="G51" s="35">
        <f>G49</f>
        <v>163</v>
      </c>
      <c r="M51" s="3"/>
      <c r="N51" s="8"/>
      <c r="O51" s="21"/>
      <c r="P51" s="21"/>
      <c r="Q51" s="21"/>
      <c r="R51" s="21"/>
      <c r="S51" s="3"/>
      <c r="T51" s="3"/>
    </row>
    <row r="52" spans="1:20" s="28" customFormat="1" ht="13.5" thickBot="1">
      <c r="A52" s="82" t="s">
        <v>9</v>
      </c>
      <c r="B52" s="83"/>
      <c r="C52" s="84" t="s">
        <v>7</v>
      </c>
      <c r="D52" s="85"/>
      <c r="E52" s="86"/>
      <c r="F52" s="87" t="str">
        <f>"GRUPOS"</f>
        <v>GRUPOS</v>
      </c>
      <c r="G52" s="89" t="str">
        <f>"ESCUELAS"</f>
        <v>ESCUELAS</v>
      </c>
      <c r="M52" s="3"/>
      <c r="N52" s="8"/>
      <c r="O52" s="21"/>
      <c r="P52" s="21"/>
      <c r="Q52" s="21"/>
      <c r="R52" s="21"/>
      <c r="S52" s="3"/>
      <c r="T52" s="3"/>
    </row>
    <row r="53" spans="1:20" s="28" customFormat="1" ht="13.5" thickBot="1">
      <c r="A53" s="79" t="s">
        <v>24</v>
      </c>
      <c r="B53" s="80"/>
      <c r="C53" s="32" t="str">
        <f>"TOTAL"</f>
        <v>TOTAL</v>
      </c>
      <c r="D53" s="12" t="str">
        <f>"HOM"</f>
        <v>HOM</v>
      </c>
      <c r="E53" s="13" t="str">
        <f>"MUJ"</f>
        <v>MUJ</v>
      </c>
      <c r="F53" s="88"/>
      <c r="G53" s="90"/>
      <c r="M53" s="3"/>
      <c r="N53" s="8"/>
      <c r="O53" s="21"/>
      <c r="P53" s="21"/>
      <c r="Q53" s="21"/>
      <c r="R53" s="21"/>
      <c r="S53" s="3"/>
      <c r="T53" s="3"/>
    </row>
    <row r="54" spans="1:20" ht="12.75">
      <c r="A54" s="57" t="s">
        <v>0</v>
      </c>
      <c r="B54" s="55"/>
      <c r="C54" s="56">
        <f>C55</f>
        <v>443</v>
      </c>
      <c r="D54" s="56">
        <f>D55</f>
        <v>248</v>
      </c>
      <c r="E54" s="56">
        <f>E55</f>
        <v>195</v>
      </c>
      <c r="F54" s="56">
        <f>F55</f>
        <v>26</v>
      </c>
      <c r="G54" s="56">
        <f>G55</f>
        <v>4</v>
      </c>
      <c r="M54" s="3"/>
      <c r="N54" s="17"/>
      <c r="O54" s="92"/>
      <c r="P54" s="92"/>
      <c r="Q54" s="92"/>
      <c r="R54" s="92"/>
      <c r="S54" s="3"/>
      <c r="T54" s="3"/>
    </row>
    <row r="55" spans="1:20" ht="12.75">
      <c r="A55" s="57"/>
      <c r="B55" s="43" t="s">
        <v>13</v>
      </c>
      <c r="C55" s="60">
        <v>443</v>
      </c>
      <c r="D55" s="60">
        <v>248</v>
      </c>
      <c r="E55" s="60">
        <v>195</v>
      </c>
      <c r="F55" s="60">
        <v>26</v>
      </c>
      <c r="G55" s="60">
        <v>4</v>
      </c>
      <c r="M55" s="3"/>
      <c r="N55" s="17"/>
      <c r="O55" s="18"/>
      <c r="P55" s="18"/>
      <c r="Q55" s="18"/>
      <c r="R55" s="18"/>
      <c r="S55" s="3"/>
      <c r="T55" s="3"/>
    </row>
    <row r="56" spans="1:20" ht="12.75">
      <c r="A56" s="57" t="s">
        <v>1</v>
      </c>
      <c r="B56" s="55"/>
      <c r="C56" s="58">
        <f>C57</f>
        <v>83</v>
      </c>
      <c r="D56" s="58">
        <f>D57</f>
        <v>35</v>
      </c>
      <c r="E56" s="58">
        <f>E57</f>
        <v>48</v>
      </c>
      <c r="F56" s="58">
        <f>F57</f>
        <v>12</v>
      </c>
      <c r="G56" s="58">
        <f>G57</f>
        <v>2</v>
      </c>
      <c r="M56" s="3"/>
      <c r="N56" s="17"/>
      <c r="O56" s="18"/>
      <c r="P56" s="18"/>
      <c r="Q56" s="18"/>
      <c r="R56" s="18"/>
      <c r="S56" s="3"/>
      <c r="T56" s="3"/>
    </row>
    <row r="57" spans="1:20" ht="12.75">
      <c r="A57" s="57"/>
      <c r="B57" s="43" t="s">
        <v>13</v>
      </c>
      <c r="C57" s="60">
        <v>83</v>
      </c>
      <c r="D57" s="60">
        <v>35</v>
      </c>
      <c r="E57" s="60">
        <v>48</v>
      </c>
      <c r="F57" s="60">
        <v>12</v>
      </c>
      <c r="G57" s="60">
        <v>2</v>
      </c>
      <c r="M57" s="3"/>
      <c r="N57" s="17"/>
      <c r="O57" s="18"/>
      <c r="P57" s="18"/>
      <c r="Q57" s="18"/>
      <c r="R57" s="18"/>
      <c r="S57" s="3"/>
      <c r="T57" s="3"/>
    </row>
    <row r="58" spans="1:20" ht="12.75">
      <c r="A58" s="57"/>
      <c r="B58" s="43"/>
      <c r="C58" s="56"/>
      <c r="D58" s="56"/>
      <c r="E58" s="56"/>
      <c r="F58" s="56"/>
      <c r="G58" s="56"/>
      <c r="M58" s="3"/>
      <c r="N58" s="17"/>
      <c r="O58" s="18"/>
      <c r="P58" s="18"/>
      <c r="Q58" s="18"/>
      <c r="R58" s="18"/>
      <c r="S58" s="3"/>
      <c r="T58" s="3"/>
    </row>
    <row r="59" spans="1:20" ht="13.5" thickBot="1">
      <c r="A59" s="57"/>
      <c r="B59" s="16" t="s">
        <v>44</v>
      </c>
      <c r="C59" s="56">
        <f>C55+C57</f>
        <v>526</v>
      </c>
      <c r="D59" s="56">
        <f>D55+D57</f>
        <v>283</v>
      </c>
      <c r="E59" s="56">
        <f>E55+E57</f>
        <v>243</v>
      </c>
      <c r="F59" s="56">
        <f>F55+F57</f>
        <v>38</v>
      </c>
      <c r="G59" s="56">
        <f>G55+G57</f>
        <v>6</v>
      </c>
      <c r="M59" s="3"/>
      <c r="N59" s="17"/>
      <c r="O59" s="18"/>
      <c r="P59" s="18"/>
      <c r="Q59" s="18"/>
      <c r="R59" s="18"/>
      <c r="S59" s="3"/>
      <c r="T59" s="3"/>
    </row>
    <row r="60" spans="1:20" s="28" customFormat="1" ht="13.5" thickBot="1">
      <c r="A60" s="79" t="s">
        <v>2</v>
      </c>
      <c r="B60" s="81"/>
      <c r="C60" s="33">
        <f>SUM(C59)</f>
        <v>526</v>
      </c>
      <c r="D60" s="14">
        <f>SUM(D59)</f>
        <v>283</v>
      </c>
      <c r="E60" s="15">
        <f>SUM(E59)</f>
        <v>243</v>
      </c>
      <c r="F60" s="34">
        <f>SUM(F59)</f>
        <v>38</v>
      </c>
      <c r="G60" s="31">
        <f>SUM(G59)</f>
        <v>6</v>
      </c>
      <c r="M60" s="3"/>
      <c r="N60" s="8"/>
      <c r="O60" s="21"/>
      <c r="P60" s="21"/>
      <c r="Q60" s="21"/>
      <c r="R60" s="21"/>
      <c r="S60" s="3"/>
      <c r="T60" s="3"/>
    </row>
    <row r="61" spans="1:20" s="28" customFormat="1" ht="12.75">
      <c r="A61" s="29"/>
      <c r="B61" s="29"/>
      <c r="C61" s="11"/>
      <c r="D61" s="11"/>
      <c r="E61" s="11"/>
      <c r="F61" s="11"/>
      <c r="G61" s="11"/>
      <c r="M61" s="3"/>
      <c r="N61" s="8"/>
      <c r="O61" s="21"/>
      <c r="P61" s="21"/>
      <c r="Q61" s="21"/>
      <c r="R61" s="21"/>
      <c r="S61" s="3"/>
      <c r="T61" s="3"/>
    </row>
    <row r="62" spans="1:20" ht="12.75">
      <c r="A62" s="62" t="s">
        <v>88</v>
      </c>
      <c r="M62" s="3"/>
      <c r="N62" s="3"/>
      <c r="O62" s="3"/>
      <c r="P62" s="3"/>
      <c r="Q62" s="3"/>
      <c r="R62" s="3"/>
      <c r="S62" s="3"/>
      <c r="T62" s="3"/>
    </row>
    <row r="63" spans="1:13" ht="12.75">
      <c r="A63" s="1"/>
      <c r="B63" s="2"/>
      <c r="M63" s="36"/>
    </row>
    <row r="64" ht="12.75"/>
    <row r="65" ht="12.75"/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</sheetData>
  <sheetProtection/>
  <mergeCells count="29">
    <mergeCell ref="O54:R54"/>
    <mergeCell ref="A40:B40"/>
    <mergeCell ref="A43:B43"/>
    <mergeCell ref="A50:B50"/>
    <mergeCell ref="A42:B42"/>
    <mergeCell ref="C42:E42"/>
    <mergeCell ref="F42:F43"/>
    <mergeCell ref="G42:G43"/>
    <mergeCell ref="O44:R44"/>
    <mergeCell ref="G52:G53"/>
    <mergeCell ref="A8:G8"/>
    <mergeCell ref="G10:G11"/>
    <mergeCell ref="A29:B29"/>
    <mergeCell ref="O12:R12"/>
    <mergeCell ref="O31:R31"/>
    <mergeCell ref="C29:E29"/>
    <mergeCell ref="F29:F30"/>
    <mergeCell ref="G29:G30"/>
    <mergeCell ref="A27:B27"/>
    <mergeCell ref="A30:B30"/>
    <mergeCell ref="A53:B53"/>
    <mergeCell ref="A60:B60"/>
    <mergeCell ref="A52:B52"/>
    <mergeCell ref="C52:E52"/>
    <mergeCell ref="F52:F53"/>
    <mergeCell ref="A10:B10"/>
    <mergeCell ref="C10:E10"/>
    <mergeCell ref="F10:F11"/>
    <mergeCell ref="A11:B11"/>
  </mergeCells>
  <printOptions/>
  <pageMargins left="0.75" right="0.75" top="1" bottom="1" header="0" footer="0"/>
  <pageSetup fitToHeight="1" fitToWidth="1"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8.7109375" style="0" customWidth="1"/>
    <col min="3" max="3" width="18.7109375" style="0" customWidth="1"/>
    <col min="4" max="8" width="10.7109375" style="24" customWidth="1"/>
    <col min="9" max="9" width="9.7109375" style="0" bestFit="1" customWidth="1"/>
    <col min="10" max="10" width="9.28125" style="0" bestFit="1" customWidth="1"/>
    <col min="11" max="11" width="9.7109375" style="0" bestFit="1" customWidth="1"/>
  </cols>
  <sheetData>
    <row r="1" spans="14:21" ht="12.75">
      <c r="N1" s="3"/>
      <c r="O1" s="3"/>
      <c r="P1" s="3"/>
      <c r="Q1" s="3"/>
      <c r="R1" s="3"/>
      <c r="S1" s="3"/>
      <c r="T1" s="3"/>
      <c r="U1" s="3"/>
    </row>
    <row r="2" spans="14:21" ht="12.75">
      <c r="N2" s="3"/>
      <c r="O2" s="3"/>
      <c r="P2" s="3"/>
      <c r="Q2" s="3"/>
      <c r="R2" s="3"/>
      <c r="S2" s="3"/>
      <c r="T2" s="3"/>
      <c r="U2" s="3"/>
    </row>
    <row r="3" spans="14:21" ht="12.75">
      <c r="N3" s="3"/>
      <c r="O3" s="3"/>
      <c r="P3" s="3"/>
      <c r="Q3" s="3"/>
      <c r="R3" s="3"/>
      <c r="S3" s="3"/>
      <c r="T3" s="3"/>
      <c r="U3" s="3"/>
    </row>
    <row r="4" spans="14:21" ht="12.75">
      <c r="N4" s="3"/>
      <c r="O4" s="3"/>
      <c r="P4" s="3"/>
      <c r="Q4" s="3"/>
      <c r="R4" s="3"/>
      <c r="S4" s="3"/>
      <c r="T4" s="3"/>
      <c r="U4" s="3"/>
    </row>
    <row r="5" spans="14:21" ht="12.75">
      <c r="N5" s="3"/>
      <c r="O5" s="3"/>
      <c r="P5" s="3"/>
      <c r="Q5" s="3"/>
      <c r="R5" s="3"/>
      <c r="S5" s="3"/>
      <c r="T5" s="3"/>
      <c r="U5" s="3"/>
    </row>
    <row r="6" spans="7:21" ht="12.75">
      <c r="G6" s="77"/>
      <c r="H6" s="77"/>
      <c r="I6" s="28"/>
      <c r="N6" s="3"/>
      <c r="O6" s="3"/>
      <c r="P6" s="3"/>
      <c r="Q6" s="3"/>
      <c r="R6" s="3"/>
      <c r="S6" s="3"/>
      <c r="T6" s="3"/>
      <c r="U6" s="3"/>
    </row>
    <row r="7" spans="14:21" ht="12.75">
      <c r="N7" s="3"/>
      <c r="O7" s="3"/>
      <c r="P7" s="3"/>
      <c r="Q7" s="3"/>
      <c r="R7" s="3"/>
      <c r="S7" s="3"/>
      <c r="T7" s="3"/>
      <c r="U7" s="3"/>
    </row>
    <row r="8" spans="1:21" ht="12.75">
      <c r="A8" s="91" t="s">
        <v>90</v>
      </c>
      <c r="B8" s="91"/>
      <c r="C8" s="91"/>
      <c r="D8" s="91"/>
      <c r="E8" s="91"/>
      <c r="F8" s="91"/>
      <c r="G8" s="91"/>
      <c r="H8" s="91"/>
      <c r="N8" s="3"/>
      <c r="O8" s="3"/>
      <c r="P8" s="3"/>
      <c r="Q8" s="3"/>
      <c r="R8" s="3"/>
      <c r="S8" s="3"/>
      <c r="T8" s="3"/>
      <c r="U8" s="3"/>
    </row>
    <row r="9" spans="1:21" s="28" customFormat="1" ht="13.5" thickBot="1">
      <c r="A9" s="27"/>
      <c r="B9" s="27"/>
      <c r="C9" s="27"/>
      <c r="D9" s="11"/>
      <c r="E9" s="11"/>
      <c r="F9" s="11"/>
      <c r="G9" s="11"/>
      <c r="H9" s="11"/>
      <c r="N9" s="3"/>
      <c r="O9" s="3"/>
      <c r="P9" s="3"/>
      <c r="Q9" s="3"/>
      <c r="R9" s="3"/>
      <c r="S9" s="3"/>
      <c r="T9" s="3"/>
      <c r="U9" s="3"/>
    </row>
    <row r="10" spans="1:21" ht="13.5" thickBot="1">
      <c r="A10" s="82" t="s">
        <v>8</v>
      </c>
      <c r="B10" s="94"/>
      <c r="C10" s="83"/>
      <c r="D10" s="84" t="s">
        <v>7</v>
      </c>
      <c r="E10" s="85"/>
      <c r="F10" s="86"/>
      <c r="G10" s="87" t="str">
        <f>"GRUPOS"</f>
        <v>GRUPOS</v>
      </c>
      <c r="H10" s="89" t="str">
        <f>"ESCUELAS"</f>
        <v>ESCUELAS</v>
      </c>
      <c r="N10" s="3"/>
      <c r="O10" s="3"/>
      <c r="P10" s="3"/>
      <c r="Q10" s="3"/>
      <c r="R10" s="3"/>
      <c r="S10" s="3"/>
      <c r="T10" s="3"/>
      <c r="U10" s="3"/>
    </row>
    <row r="11" spans="1:21" ht="13.5" thickBot="1">
      <c r="A11" s="79" t="s">
        <v>24</v>
      </c>
      <c r="B11" s="80"/>
      <c r="C11" s="81"/>
      <c r="D11" s="32" t="str">
        <f>"TOTAL"</f>
        <v>TOTAL</v>
      </c>
      <c r="E11" s="12" t="str">
        <f>"HOM"</f>
        <v>HOM</v>
      </c>
      <c r="F11" s="13" t="str">
        <f>"MUJ"</f>
        <v>MUJ</v>
      </c>
      <c r="G11" s="88"/>
      <c r="H11" s="90"/>
      <c r="N11" s="3"/>
      <c r="O11" s="16"/>
      <c r="P11" s="3"/>
      <c r="Q11" s="3"/>
      <c r="R11" s="3"/>
      <c r="S11" s="3"/>
      <c r="T11" s="3"/>
      <c r="U11" s="3"/>
    </row>
    <row r="12" spans="1:21" ht="12.75" customHeight="1">
      <c r="A12" s="57" t="s">
        <v>0</v>
      </c>
      <c r="B12" s="55"/>
      <c r="C12" s="55"/>
      <c r="D12" s="56">
        <f>D13</f>
        <v>10243</v>
      </c>
      <c r="E12" s="56">
        <f>E13</f>
        <v>6668</v>
      </c>
      <c r="F12" s="56">
        <f>F13</f>
        <v>3575</v>
      </c>
      <c r="G12" s="56">
        <f>G13</f>
        <v>942</v>
      </c>
      <c r="H12" s="56">
        <f>H13</f>
        <v>80</v>
      </c>
      <c r="N12" s="3"/>
      <c r="O12" s="93"/>
      <c r="P12" s="92"/>
      <c r="Q12" s="92"/>
      <c r="R12" s="92"/>
      <c r="S12" s="92"/>
      <c r="T12" s="3"/>
      <c r="U12" s="3"/>
    </row>
    <row r="13" spans="1:21" ht="12.75">
      <c r="A13" s="57"/>
      <c r="B13" s="55" t="s">
        <v>12</v>
      </c>
      <c r="C13" s="55"/>
      <c r="D13" s="58">
        <f>D35+D57</f>
        <v>10243</v>
      </c>
      <c r="E13" s="58">
        <f>E35+E57</f>
        <v>6668</v>
      </c>
      <c r="F13" s="58">
        <f>F35+F57</f>
        <v>3575</v>
      </c>
      <c r="G13" s="58">
        <f>G35+G57</f>
        <v>942</v>
      </c>
      <c r="H13" s="58">
        <f>H35+H57</f>
        <v>80</v>
      </c>
      <c r="N13" s="3"/>
      <c r="O13" s="93"/>
      <c r="P13" s="18"/>
      <c r="Q13" s="18"/>
      <c r="R13" s="18"/>
      <c r="S13" s="18"/>
      <c r="T13" s="3"/>
      <c r="U13" s="3"/>
    </row>
    <row r="14" spans="1:21" ht="12.75">
      <c r="A14" s="57"/>
      <c r="B14" s="55"/>
      <c r="C14" s="55" t="s">
        <v>6</v>
      </c>
      <c r="D14" s="59">
        <f aca="true" t="shared" si="0" ref="D14:G19">D36+D58</f>
        <v>114</v>
      </c>
      <c r="E14" s="59">
        <f t="shared" si="0"/>
        <v>55</v>
      </c>
      <c r="F14" s="59">
        <f t="shared" si="0"/>
        <v>59</v>
      </c>
      <c r="G14" s="59">
        <f t="shared" si="0"/>
        <v>23</v>
      </c>
      <c r="H14" s="59"/>
      <c r="N14" s="3"/>
      <c r="O14" s="17"/>
      <c r="P14" s="18"/>
      <c r="Q14" s="18"/>
      <c r="R14" s="18"/>
      <c r="S14" s="18"/>
      <c r="T14" s="3"/>
      <c r="U14" s="3"/>
    </row>
    <row r="15" spans="1:21" ht="12.75">
      <c r="A15" s="57"/>
      <c r="B15" s="55"/>
      <c r="C15" s="55" t="s">
        <v>5</v>
      </c>
      <c r="D15" s="59">
        <f t="shared" si="0"/>
        <v>711</v>
      </c>
      <c r="E15" s="59">
        <f t="shared" si="0"/>
        <v>459</v>
      </c>
      <c r="F15" s="59">
        <f t="shared" si="0"/>
        <v>252</v>
      </c>
      <c r="G15" s="59">
        <f t="shared" si="0"/>
        <v>119</v>
      </c>
      <c r="H15" s="59"/>
      <c r="N15" s="3"/>
      <c r="O15" s="17"/>
      <c r="P15" s="18"/>
      <c r="Q15" s="18"/>
      <c r="R15" s="18"/>
      <c r="S15" s="18"/>
      <c r="T15" s="3"/>
      <c r="U15" s="3"/>
    </row>
    <row r="16" spans="1:21" ht="12.75">
      <c r="A16" s="57"/>
      <c r="B16" s="55"/>
      <c r="C16" s="55" t="s">
        <v>15</v>
      </c>
      <c r="D16" s="59">
        <f t="shared" si="0"/>
        <v>3342</v>
      </c>
      <c r="E16" s="59">
        <f t="shared" si="0"/>
        <v>2125</v>
      </c>
      <c r="F16" s="59">
        <f t="shared" si="0"/>
        <v>1217</v>
      </c>
      <c r="G16" s="59">
        <f t="shared" si="0"/>
        <v>362</v>
      </c>
      <c r="H16" s="59"/>
      <c r="N16" s="3"/>
      <c r="O16" s="17"/>
      <c r="P16" s="18"/>
      <c r="Q16" s="18"/>
      <c r="R16" s="18"/>
      <c r="S16" s="18"/>
      <c r="T16" s="3"/>
      <c r="U16" s="3"/>
    </row>
    <row r="17" spans="1:21" ht="12.75">
      <c r="A17" s="57"/>
      <c r="B17" s="55"/>
      <c r="C17" s="55" t="s">
        <v>16</v>
      </c>
      <c r="D17" s="59">
        <f t="shared" si="0"/>
        <v>2400</v>
      </c>
      <c r="E17" s="59">
        <f t="shared" si="0"/>
        <v>1485</v>
      </c>
      <c r="F17" s="59">
        <f t="shared" si="0"/>
        <v>915</v>
      </c>
      <c r="G17" s="59">
        <f t="shared" si="0"/>
        <v>204</v>
      </c>
      <c r="H17" s="59"/>
      <c r="N17" s="3"/>
      <c r="O17" s="17"/>
      <c r="P17" s="18"/>
      <c r="Q17" s="18"/>
      <c r="R17" s="18"/>
      <c r="S17" s="18"/>
      <c r="T17" s="3"/>
      <c r="U17" s="3"/>
    </row>
    <row r="18" spans="1:21" ht="12.75">
      <c r="A18" s="57"/>
      <c r="B18" s="55"/>
      <c r="C18" s="55" t="s">
        <v>25</v>
      </c>
      <c r="D18" s="59">
        <f t="shared" si="0"/>
        <v>1867</v>
      </c>
      <c r="E18" s="59">
        <f t="shared" si="0"/>
        <v>1116</v>
      </c>
      <c r="F18" s="59">
        <f t="shared" si="0"/>
        <v>751</v>
      </c>
      <c r="G18" s="59">
        <f t="shared" si="0"/>
        <v>234</v>
      </c>
      <c r="H18" s="59"/>
      <c r="N18" s="3"/>
      <c r="O18" s="17"/>
      <c r="P18" s="18"/>
      <c r="Q18" s="18"/>
      <c r="R18" s="18"/>
      <c r="S18" s="18"/>
      <c r="T18" s="3"/>
      <c r="U18" s="3"/>
    </row>
    <row r="19" spans="1:21" ht="12.75">
      <c r="A19" s="57"/>
      <c r="B19" s="55"/>
      <c r="C19" s="55" t="s">
        <v>26</v>
      </c>
      <c r="D19" s="59">
        <f t="shared" si="0"/>
        <v>1809</v>
      </c>
      <c r="E19" s="59">
        <f t="shared" si="0"/>
        <v>1428</v>
      </c>
      <c r="F19" s="59">
        <f t="shared" si="0"/>
        <v>381</v>
      </c>
      <c r="G19" s="59">
        <f t="shared" si="0"/>
        <v>0</v>
      </c>
      <c r="H19" s="59"/>
      <c r="N19" s="3"/>
      <c r="O19" s="17"/>
      <c r="P19" s="18"/>
      <c r="Q19" s="18"/>
      <c r="R19" s="18"/>
      <c r="S19" s="18"/>
      <c r="T19" s="3"/>
      <c r="U19" s="3"/>
    </row>
    <row r="20" spans="1:21" ht="12.75">
      <c r="A20" s="57" t="s">
        <v>1</v>
      </c>
      <c r="B20" s="55"/>
      <c r="C20" s="55"/>
      <c r="D20" s="56">
        <f>D21</f>
        <v>1645</v>
      </c>
      <c r="E20" s="56">
        <f>E21</f>
        <v>1056</v>
      </c>
      <c r="F20" s="56">
        <f>F21</f>
        <v>589</v>
      </c>
      <c r="G20" s="56">
        <f>G21</f>
        <v>160</v>
      </c>
      <c r="H20" s="56">
        <f>H21</f>
        <v>15</v>
      </c>
      <c r="N20" s="3"/>
      <c r="O20" s="25"/>
      <c r="P20" s="19"/>
      <c r="Q20" s="19"/>
      <c r="R20" s="19"/>
      <c r="S20" s="20"/>
      <c r="T20" s="3"/>
      <c r="U20" s="3"/>
    </row>
    <row r="21" spans="1:21" ht="12.75">
      <c r="A21" s="57"/>
      <c r="B21" s="55" t="s">
        <v>12</v>
      </c>
      <c r="C21" s="55"/>
      <c r="D21" s="58">
        <f>D43</f>
        <v>1645</v>
      </c>
      <c r="E21" s="58">
        <f>E43</f>
        <v>1056</v>
      </c>
      <c r="F21" s="58">
        <f>F43</f>
        <v>589</v>
      </c>
      <c r="G21" s="58">
        <f>G43</f>
        <v>160</v>
      </c>
      <c r="H21" s="58">
        <f>H43</f>
        <v>15</v>
      </c>
      <c r="N21" s="3"/>
      <c r="O21" s="25"/>
      <c r="P21" s="19"/>
      <c r="Q21" s="19"/>
      <c r="R21" s="19"/>
      <c r="S21" s="20"/>
      <c r="T21" s="3"/>
      <c r="U21" s="3"/>
    </row>
    <row r="22" spans="1:21" ht="12.75">
      <c r="A22" s="57"/>
      <c r="B22" s="55"/>
      <c r="C22" s="55" t="s">
        <v>6</v>
      </c>
      <c r="D22" s="59">
        <f aca="true" t="shared" si="1" ref="D22:D27">D44</f>
        <v>9</v>
      </c>
      <c r="E22" s="59">
        <f aca="true" t="shared" si="2" ref="E22:G27">E44</f>
        <v>4</v>
      </c>
      <c r="F22" s="59">
        <f t="shared" si="2"/>
        <v>5</v>
      </c>
      <c r="G22" s="59">
        <f t="shared" si="2"/>
        <v>3</v>
      </c>
      <c r="H22" s="59"/>
      <c r="N22" s="3"/>
      <c r="O22" s="25"/>
      <c r="P22" s="19"/>
      <c r="Q22" s="19"/>
      <c r="R22" s="19"/>
      <c r="S22" s="20"/>
      <c r="T22" s="3"/>
      <c r="U22" s="3"/>
    </row>
    <row r="23" spans="1:21" ht="12.75">
      <c r="A23" s="57"/>
      <c r="B23" s="55"/>
      <c r="C23" s="55" t="s">
        <v>5</v>
      </c>
      <c r="D23" s="59">
        <f t="shared" si="1"/>
        <v>65</v>
      </c>
      <c r="E23" s="59">
        <f t="shared" si="2"/>
        <v>40</v>
      </c>
      <c r="F23" s="59">
        <f t="shared" si="2"/>
        <v>25</v>
      </c>
      <c r="G23" s="59">
        <f t="shared" si="2"/>
        <v>20</v>
      </c>
      <c r="H23" s="59"/>
      <c r="N23" s="3"/>
      <c r="O23" s="25"/>
      <c r="P23" s="19"/>
      <c r="Q23" s="19"/>
      <c r="R23" s="19"/>
      <c r="S23" s="20"/>
      <c r="T23" s="3"/>
      <c r="U23" s="3"/>
    </row>
    <row r="24" spans="1:21" ht="12.75">
      <c r="A24" s="57"/>
      <c r="B24" s="55"/>
      <c r="C24" s="55" t="s">
        <v>15</v>
      </c>
      <c r="D24" s="59">
        <f t="shared" si="1"/>
        <v>733</v>
      </c>
      <c r="E24" s="59">
        <f t="shared" si="2"/>
        <v>474</v>
      </c>
      <c r="F24" s="59">
        <f t="shared" si="2"/>
        <v>259</v>
      </c>
      <c r="G24" s="59">
        <f t="shared" si="2"/>
        <v>71</v>
      </c>
      <c r="H24" s="59"/>
      <c r="N24" s="3"/>
      <c r="O24" s="25"/>
      <c r="P24" s="19"/>
      <c r="Q24" s="19"/>
      <c r="R24" s="19"/>
      <c r="S24" s="20"/>
      <c r="T24" s="3"/>
      <c r="U24" s="3"/>
    </row>
    <row r="25" spans="1:21" ht="12.75">
      <c r="A25" s="57"/>
      <c r="B25" s="55"/>
      <c r="C25" s="55" t="s">
        <v>16</v>
      </c>
      <c r="D25" s="59">
        <f t="shared" si="1"/>
        <v>476</v>
      </c>
      <c r="E25" s="59">
        <f t="shared" si="2"/>
        <v>306</v>
      </c>
      <c r="F25" s="59">
        <f t="shared" si="2"/>
        <v>170</v>
      </c>
      <c r="G25" s="59">
        <f t="shared" si="2"/>
        <v>38</v>
      </c>
      <c r="H25" s="59"/>
      <c r="N25" s="3"/>
      <c r="O25" s="25"/>
      <c r="P25" s="19"/>
      <c r="Q25" s="19"/>
      <c r="R25" s="19"/>
      <c r="S25" s="20"/>
      <c r="T25" s="3"/>
      <c r="U25" s="3"/>
    </row>
    <row r="26" spans="1:21" ht="12.75">
      <c r="A26" s="57"/>
      <c r="B26" s="55"/>
      <c r="C26" s="55" t="s">
        <v>25</v>
      </c>
      <c r="D26" s="59">
        <f t="shared" si="1"/>
        <v>362</v>
      </c>
      <c r="E26" s="59">
        <f t="shared" si="2"/>
        <v>232</v>
      </c>
      <c r="F26" s="59">
        <f t="shared" si="2"/>
        <v>130</v>
      </c>
      <c r="G26" s="59">
        <f t="shared" si="2"/>
        <v>28</v>
      </c>
      <c r="H26" s="59"/>
      <c r="N26" s="3"/>
      <c r="O26" s="25"/>
      <c r="P26" s="19"/>
      <c r="Q26" s="19"/>
      <c r="R26" s="19"/>
      <c r="S26" s="20"/>
      <c r="T26" s="3"/>
      <c r="U26" s="3"/>
    </row>
    <row r="27" spans="1:21" ht="12.75">
      <c r="A27" s="57"/>
      <c r="B27" s="55"/>
      <c r="C27" s="55" t="s">
        <v>26</v>
      </c>
      <c r="D27" s="59">
        <f t="shared" si="1"/>
        <v>0</v>
      </c>
      <c r="E27" s="59">
        <f t="shared" si="2"/>
        <v>0</v>
      </c>
      <c r="F27" s="59">
        <f t="shared" si="2"/>
        <v>0</v>
      </c>
      <c r="G27" s="59">
        <f t="shared" si="2"/>
        <v>0</v>
      </c>
      <c r="H27" s="59"/>
      <c r="N27" s="3"/>
      <c r="O27" s="25"/>
      <c r="P27" s="19"/>
      <c r="Q27" s="19"/>
      <c r="R27" s="19"/>
      <c r="S27" s="20"/>
      <c r="T27" s="3"/>
      <c r="U27" s="3"/>
    </row>
    <row r="28" spans="1:21" ht="12.75">
      <c r="A28" s="57"/>
      <c r="B28" s="55"/>
      <c r="C28" s="55"/>
      <c r="D28" s="59"/>
      <c r="E28" s="59"/>
      <c r="F28" s="59"/>
      <c r="G28" s="59"/>
      <c r="H28" s="59"/>
      <c r="N28" s="3"/>
      <c r="O28" s="25"/>
      <c r="P28" s="19"/>
      <c r="Q28" s="19"/>
      <c r="R28" s="19"/>
      <c r="S28" s="20"/>
      <c r="T28" s="3"/>
      <c r="U28" s="3"/>
    </row>
    <row r="29" spans="1:21" ht="13.5" thickBot="1">
      <c r="A29" s="57"/>
      <c r="B29" s="55" t="s">
        <v>27</v>
      </c>
      <c r="C29" s="55"/>
      <c r="D29" s="56">
        <f>D13+D21</f>
        <v>11888</v>
      </c>
      <c r="E29" s="56">
        <f>E13+E21</f>
        <v>7724</v>
      </c>
      <c r="F29" s="56">
        <f>F13+F21</f>
        <v>4164</v>
      </c>
      <c r="G29" s="56">
        <f>G13+G21</f>
        <v>1102</v>
      </c>
      <c r="H29" s="56">
        <f>H13+H21</f>
        <v>95</v>
      </c>
      <c r="N29" s="3"/>
      <c r="O29" s="25"/>
      <c r="P29" s="19"/>
      <c r="Q29" s="19"/>
      <c r="R29" s="19"/>
      <c r="S29" s="20"/>
      <c r="T29" s="3"/>
      <c r="U29" s="3"/>
    </row>
    <row r="30" spans="1:21" ht="13.5" thickBot="1">
      <c r="A30" s="79" t="s">
        <v>2</v>
      </c>
      <c r="B30" s="80"/>
      <c r="C30" s="81"/>
      <c r="D30" s="33">
        <f>SUM(D29:D29)</f>
        <v>11888</v>
      </c>
      <c r="E30" s="14">
        <f>SUM(E29:E29)</f>
        <v>7724</v>
      </c>
      <c r="F30" s="15">
        <f>SUM(F29:F29)</f>
        <v>4164</v>
      </c>
      <c r="G30" s="30">
        <f>SUM(G29:G29)</f>
        <v>1102</v>
      </c>
      <c r="H30" s="31">
        <f>SUM(H29:H29)</f>
        <v>95</v>
      </c>
      <c r="J30" s="36"/>
      <c r="K30" s="36"/>
      <c r="L30" s="36"/>
      <c r="M30" s="36"/>
      <c r="N30" s="36"/>
      <c r="O30" s="36"/>
      <c r="P30" s="36"/>
      <c r="Q30" s="36"/>
      <c r="R30" s="36"/>
      <c r="S30" s="21"/>
      <c r="T30" s="3"/>
      <c r="U30" s="3"/>
    </row>
    <row r="31" spans="1:21" s="28" customFormat="1" ht="13.5" thickBot="1">
      <c r="A31" s="29"/>
      <c r="B31" s="29"/>
      <c r="C31" s="46" t="s">
        <v>83</v>
      </c>
      <c r="D31" s="35">
        <f>D29</f>
        <v>11888</v>
      </c>
      <c r="E31" s="35">
        <f>E29</f>
        <v>7724</v>
      </c>
      <c r="F31" s="35">
        <f>F29</f>
        <v>4164</v>
      </c>
      <c r="G31" s="35">
        <f>G29</f>
        <v>1102</v>
      </c>
      <c r="H31" s="35">
        <f>H29</f>
        <v>95</v>
      </c>
      <c r="N31" s="3"/>
      <c r="O31" s="8"/>
      <c r="P31" s="21"/>
      <c r="Q31" s="21"/>
      <c r="R31" s="21"/>
      <c r="S31" s="21"/>
      <c r="T31" s="3"/>
      <c r="U31" s="3"/>
    </row>
    <row r="32" spans="1:21" ht="13.5" thickBot="1">
      <c r="A32" s="82" t="s">
        <v>11</v>
      </c>
      <c r="B32" s="94"/>
      <c r="C32" s="83"/>
      <c r="D32" s="84" t="s">
        <v>7</v>
      </c>
      <c r="E32" s="85"/>
      <c r="F32" s="86"/>
      <c r="G32" s="87" t="str">
        <f>"GRUPOS"</f>
        <v>GRUPOS</v>
      </c>
      <c r="H32" s="89" t="str">
        <f>"ESCUELAS"</f>
        <v>ESCUELAS</v>
      </c>
      <c r="N32" s="3"/>
      <c r="O32" s="4"/>
      <c r="P32" s="4"/>
      <c r="Q32" s="4"/>
      <c r="R32" s="4"/>
      <c r="S32" s="3"/>
      <c r="T32" s="3"/>
      <c r="U32" s="3"/>
    </row>
    <row r="33" spans="1:21" ht="13.5" thickBot="1">
      <c r="A33" s="79" t="s">
        <v>24</v>
      </c>
      <c r="B33" s="80"/>
      <c r="C33" s="81"/>
      <c r="D33" s="32" t="str">
        <f>"TOTAL"</f>
        <v>TOTAL</v>
      </c>
      <c r="E33" s="12" t="str">
        <f>"HOM"</f>
        <v>HOM</v>
      </c>
      <c r="F33" s="13" t="str">
        <f>"MUJ"</f>
        <v>MUJ</v>
      </c>
      <c r="G33" s="88"/>
      <c r="H33" s="90"/>
      <c r="N33" s="3"/>
      <c r="O33" s="3"/>
      <c r="P33" s="3"/>
      <c r="Q33" s="3"/>
      <c r="R33" s="3"/>
      <c r="S33" s="3"/>
      <c r="T33" s="3"/>
      <c r="U33" s="3"/>
    </row>
    <row r="34" spans="1:21" ht="12.75">
      <c r="A34" s="57" t="s">
        <v>0</v>
      </c>
      <c r="B34" s="55"/>
      <c r="C34" s="55"/>
      <c r="D34" s="56">
        <f>D35</f>
        <v>9834</v>
      </c>
      <c r="E34" s="56">
        <f>E35</f>
        <v>6417</v>
      </c>
      <c r="F34" s="56">
        <f>F35</f>
        <v>3417</v>
      </c>
      <c r="G34" s="56">
        <f>G35</f>
        <v>892</v>
      </c>
      <c r="H34" s="56">
        <f>H35</f>
        <v>72</v>
      </c>
      <c r="N34" s="3"/>
      <c r="O34" s="93"/>
      <c r="P34" s="92"/>
      <c r="Q34" s="92"/>
      <c r="R34" s="92"/>
      <c r="S34" s="92"/>
      <c r="T34" s="3"/>
      <c r="U34" s="3"/>
    </row>
    <row r="35" spans="1:21" ht="12.75">
      <c r="A35" s="57"/>
      <c r="B35" s="55" t="s">
        <v>12</v>
      </c>
      <c r="C35" s="55"/>
      <c r="D35" s="56">
        <f>SUM(D36:D41)</f>
        <v>9834</v>
      </c>
      <c r="E35" s="56">
        <f>SUM(E36:E41)</f>
        <v>6417</v>
      </c>
      <c r="F35" s="56">
        <f>SUM(F36:F41)</f>
        <v>3417</v>
      </c>
      <c r="G35" s="56">
        <f>SUM(G36:G41)</f>
        <v>892</v>
      </c>
      <c r="H35" s="56">
        <v>72</v>
      </c>
      <c r="N35" s="3"/>
      <c r="O35" s="93"/>
      <c r="P35" s="18"/>
      <c r="Q35" s="18"/>
      <c r="R35" s="18"/>
      <c r="S35" s="18"/>
      <c r="T35" s="3"/>
      <c r="U35" s="3"/>
    </row>
    <row r="36" spans="1:21" ht="12.75">
      <c r="A36" s="57"/>
      <c r="B36" s="55"/>
      <c r="C36" s="55" t="s">
        <v>6</v>
      </c>
      <c r="D36" s="60">
        <v>114</v>
      </c>
      <c r="E36" s="60">
        <v>55</v>
      </c>
      <c r="F36" s="60">
        <v>59</v>
      </c>
      <c r="G36" s="60">
        <v>23</v>
      </c>
      <c r="H36" s="56"/>
      <c r="N36" s="3"/>
      <c r="O36" s="93"/>
      <c r="P36" s="18"/>
      <c r="Q36" s="18"/>
      <c r="R36" s="18"/>
      <c r="S36" s="18"/>
      <c r="T36" s="3"/>
      <c r="U36" s="3"/>
    </row>
    <row r="37" spans="1:21" ht="12.75">
      <c r="A37" s="57"/>
      <c r="B37" s="55"/>
      <c r="C37" s="55" t="s">
        <v>5</v>
      </c>
      <c r="D37" s="60">
        <v>634</v>
      </c>
      <c r="E37" s="60">
        <v>408</v>
      </c>
      <c r="F37" s="60">
        <v>226</v>
      </c>
      <c r="G37" s="60">
        <v>106</v>
      </c>
      <c r="H37" s="56"/>
      <c r="N37" s="3"/>
      <c r="O37" s="93"/>
      <c r="P37" s="18"/>
      <c r="Q37" s="18"/>
      <c r="R37" s="18"/>
      <c r="S37" s="18"/>
      <c r="T37" s="3"/>
      <c r="U37" s="3"/>
    </row>
    <row r="38" spans="1:21" ht="12.75">
      <c r="A38" s="57"/>
      <c r="B38" s="55"/>
      <c r="C38" s="55" t="s">
        <v>15</v>
      </c>
      <c r="D38" s="60">
        <v>3010</v>
      </c>
      <c r="E38" s="60">
        <v>1925</v>
      </c>
      <c r="F38" s="60">
        <v>1085</v>
      </c>
      <c r="G38" s="60">
        <v>325</v>
      </c>
      <c r="H38" s="56"/>
      <c r="N38" s="3"/>
      <c r="O38" s="93"/>
      <c r="P38" s="18"/>
      <c r="Q38" s="18"/>
      <c r="R38" s="18"/>
      <c r="S38" s="18"/>
      <c r="T38" s="3"/>
      <c r="U38" s="3"/>
    </row>
    <row r="39" spans="1:21" ht="12.75">
      <c r="A39" s="57"/>
      <c r="B39" s="55"/>
      <c r="C39" s="55" t="s">
        <v>16</v>
      </c>
      <c r="D39" s="60">
        <v>2400</v>
      </c>
      <c r="E39" s="60">
        <v>1485</v>
      </c>
      <c r="F39" s="60">
        <v>915</v>
      </c>
      <c r="G39" s="60">
        <v>204</v>
      </c>
      <c r="H39" s="56"/>
      <c r="N39" s="3"/>
      <c r="O39" s="93"/>
      <c r="P39" s="18"/>
      <c r="Q39" s="18"/>
      <c r="R39" s="18"/>
      <c r="S39" s="18"/>
      <c r="T39" s="3"/>
      <c r="U39" s="3"/>
    </row>
    <row r="40" spans="1:21" ht="12.75">
      <c r="A40" s="57"/>
      <c r="B40" s="55"/>
      <c r="C40" s="55" t="s">
        <v>25</v>
      </c>
      <c r="D40" s="60">
        <v>1867</v>
      </c>
      <c r="E40" s="60">
        <v>1116</v>
      </c>
      <c r="F40" s="60">
        <v>751</v>
      </c>
      <c r="G40" s="60">
        <v>234</v>
      </c>
      <c r="H40" s="56"/>
      <c r="N40" s="3"/>
      <c r="O40" s="93"/>
      <c r="P40" s="18"/>
      <c r="Q40" s="18"/>
      <c r="R40" s="18"/>
      <c r="S40" s="18"/>
      <c r="T40" s="3"/>
      <c r="U40" s="3"/>
    </row>
    <row r="41" spans="1:21" ht="12.75">
      <c r="A41" s="57"/>
      <c r="B41" s="55"/>
      <c r="C41" s="55" t="s">
        <v>26</v>
      </c>
      <c r="D41" s="60">
        <v>1809</v>
      </c>
      <c r="E41" s="60">
        <v>1428</v>
      </c>
      <c r="F41" s="60">
        <v>381</v>
      </c>
      <c r="G41" s="60">
        <v>0</v>
      </c>
      <c r="H41" s="56"/>
      <c r="N41" s="3"/>
      <c r="O41" s="93"/>
      <c r="P41" s="18"/>
      <c r="Q41" s="18"/>
      <c r="R41" s="18"/>
      <c r="S41" s="18"/>
      <c r="T41" s="3"/>
      <c r="U41" s="3"/>
    </row>
    <row r="42" spans="1:21" ht="12.75">
      <c r="A42" s="57" t="s">
        <v>1</v>
      </c>
      <c r="B42" s="55"/>
      <c r="C42" s="55"/>
      <c r="D42" s="56">
        <f>D43</f>
        <v>1645</v>
      </c>
      <c r="E42" s="56">
        <f>E43</f>
        <v>1056</v>
      </c>
      <c r="F42" s="56">
        <f>F43</f>
        <v>589</v>
      </c>
      <c r="G42" s="56">
        <f>G43</f>
        <v>160</v>
      </c>
      <c r="H42" s="56">
        <f>H43</f>
        <v>15</v>
      </c>
      <c r="N42" s="3"/>
      <c r="O42" s="93"/>
      <c r="P42" s="18"/>
      <c r="Q42" s="18"/>
      <c r="R42" s="18"/>
      <c r="S42" s="18"/>
      <c r="T42" s="3"/>
      <c r="U42" s="3"/>
    </row>
    <row r="43" spans="1:21" ht="12.75">
      <c r="A43" s="57"/>
      <c r="B43" s="55" t="s">
        <v>12</v>
      </c>
      <c r="C43" s="55"/>
      <c r="D43" s="56">
        <f>SUM(D44:D49)</f>
        <v>1645</v>
      </c>
      <c r="E43" s="56">
        <f>SUM(E44:E49)</f>
        <v>1056</v>
      </c>
      <c r="F43" s="56">
        <f>SUM(F44:F49)</f>
        <v>589</v>
      </c>
      <c r="G43" s="56">
        <f>SUM(G44:G49)</f>
        <v>160</v>
      </c>
      <c r="H43" s="56">
        <v>15</v>
      </c>
      <c r="N43" s="3"/>
      <c r="O43" s="93"/>
      <c r="P43" s="18"/>
      <c r="Q43" s="18"/>
      <c r="R43" s="18"/>
      <c r="S43" s="18"/>
      <c r="T43" s="3"/>
      <c r="U43" s="3"/>
    </row>
    <row r="44" spans="1:21" ht="12.75">
      <c r="A44" s="57"/>
      <c r="B44" s="55"/>
      <c r="C44" s="55" t="s">
        <v>6</v>
      </c>
      <c r="D44" s="60">
        <v>9</v>
      </c>
      <c r="E44" s="60">
        <v>4</v>
      </c>
      <c r="F44" s="60">
        <v>5</v>
      </c>
      <c r="G44" s="60">
        <v>3</v>
      </c>
      <c r="H44" s="56"/>
      <c r="N44" s="3"/>
      <c r="O44" s="93"/>
      <c r="P44" s="18"/>
      <c r="Q44" s="18"/>
      <c r="R44" s="18"/>
      <c r="S44" s="18"/>
      <c r="T44" s="3"/>
      <c r="U44" s="3"/>
    </row>
    <row r="45" spans="1:21" ht="12.75">
      <c r="A45" s="57"/>
      <c r="B45" s="55"/>
      <c r="C45" s="55" t="s">
        <v>5</v>
      </c>
      <c r="D45" s="60">
        <v>65</v>
      </c>
      <c r="E45" s="60">
        <v>40</v>
      </c>
      <c r="F45" s="60">
        <v>25</v>
      </c>
      <c r="G45" s="60">
        <v>20</v>
      </c>
      <c r="H45" s="56"/>
      <c r="N45" s="3"/>
      <c r="O45" s="93"/>
      <c r="P45" s="18"/>
      <c r="Q45" s="18"/>
      <c r="R45" s="18"/>
      <c r="S45" s="18"/>
      <c r="T45" s="3"/>
      <c r="U45" s="3"/>
    </row>
    <row r="46" spans="1:21" ht="12.75">
      <c r="A46" s="57"/>
      <c r="B46" s="55"/>
      <c r="C46" s="55" t="s">
        <v>15</v>
      </c>
      <c r="D46" s="60">
        <v>733</v>
      </c>
      <c r="E46" s="60">
        <v>474</v>
      </c>
      <c r="F46" s="60">
        <v>259</v>
      </c>
      <c r="G46" s="60">
        <v>71</v>
      </c>
      <c r="H46" s="56"/>
      <c r="N46" s="3"/>
      <c r="O46" s="93"/>
      <c r="P46" s="18"/>
      <c r="Q46" s="18"/>
      <c r="R46" s="18"/>
      <c r="S46" s="18"/>
      <c r="T46" s="3"/>
      <c r="U46" s="3"/>
    </row>
    <row r="47" spans="1:21" ht="12.75">
      <c r="A47" s="57"/>
      <c r="B47" s="55"/>
      <c r="C47" s="55" t="s">
        <v>16</v>
      </c>
      <c r="D47" s="60">
        <v>476</v>
      </c>
      <c r="E47" s="60">
        <v>306</v>
      </c>
      <c r="F47" s="60">
        <v>170</v>
      </c>
      <c r="G47" s="60">
        <v>38</v>
      </c>
      <c r="H47" s="56"/>
      <c r="N47" s="3"/>
      <c r="O47" s="93"/>
      <c r="P47" s="18"/>
      <c r="Q47" s="18"/>
      <c r="R47" s="18"/>
      <c r="S47" s="18"/>
      <c r="T47" s="3"/>
      <c r="U47" s="3"/>
    </row>
    <row r="48" spans="1:21" ht="12.75">
      <c r="A48" s="57"/>
      <c r="B48" s="55"/>
      <c r="C48" s="55" t="s">
        <v>25</v>
      </c>
      <c r="D48" s="60">
        <v>362</v>
      </c>
      <c r="E48" s="60">
        <v>232</v>
      </c>
      <c r="F48" s="60">
        <v>130</v>
      </c>
      <c r="G48" s="60">
        <v>28</v>
      </c>
      <c r="H48" s="56"/>
      <c r="N48" s="3"/>
      <c r="O48" s="93"/>
      <c r="P48" s="18"/>
      <c r="Q48" s="18"/>
      <c r="R48" s="18"/>
      <c r="S48" s="18"/>
      <c r="T48" s="3"/>
      <c r="U48" s="3"/>
    </row>
    <row r="49" spans="1:21" ht="12.75">
      <c r="A49" s="57"/>
      <c r="B49" s="55"/>
      <c r="C49" s="55" t="s">
        <v>26</v>
      </c>
      <c r="D49" s="60">
        <v>0</v>
      </c>
      <c r="E49" s="60">
        <v>0</v>
      </c>
      <c r="F49" s="60">
        <v>0</v>
      </c>
      <c r="G49" s="60">
        <v>0</v>
      </c>
      <c r="H49" s="56"/>
      <c r="N49" s="3"/>
      <c r="O49" s="93"/>
      <c r="P49" s="18"/>
      <c r="Q49" s="18"/>
      <c r="R49" s="18"/>
      <c r="S49" s="18"/>
      <c r="T49" s="3"/>
      <c r="U49" s="3"/>
    </row>
    <row r="50" spans="1:21" ht="12.75">
      <c r="A50" s="57"/>
      <c r="B50" s="55"/>
      <c r="C50" s="55"/>
      <c r="D50" s="56"/>
      <c r="E50" s="56"/>
      <c r="F50" s="56"/>
      <c r="G50" s="56"/>
      <c r="H50" s="56"/>
      <c r="N50" s="3"/>
      <c r="O50" s="93"/>
      <c r="P50" s="18"/>
      <c r="Q50" s="18"/>
      <c r="R50" s="18"/>
      <c r="S50" s="18"/>
      <c r="T50" s="3"/>
      <c r="U50" s="3"/>
    </row>
    <row r="51" spans="1:21" ht="13.5" thickBot="1">
      <c r="A51" s="57"/>
      <c r="B51" s="55" t="s">
        <v>27</v>
      </c>
      <c r="C51" s="55"/>
      <c r="D51" s="56">
        <f>D35+D43</f>
        <v>11479</v>
      </c>
      <c r="E51" s="56">
        <f>E35+E43</f>
        <v>7473</v>
      </c>
      <c r="F51" s="56">
        <f>F35+F43</f>
        <v>4006</v>
      </c>
      <c r="G51" s="56">
        <f>G35+G43</f>
        <v>1052</v>
      </c>
      <c r="H51" s="56">
        <f>H35+H43</f>
        <v>87</v>
      </c>
      <c r="N51" s="3"/>
      <c r="O51" s="93"/>
      <c r="P51" s="18"/>
      <c r="Q51" s="18"/>
      <c r="R51" s="18"/>
      <c r="S51" s="18"/>
      <c r="T51" s="3"/>
      <c r="U51" s="3"/>
    </row>
    <row r="52" spans="1:21" ht="13.5" thickBot="1">
      <c r="A52" s="79" t="s">
        <v>2</v>
      </c>
      <c r="B52" s="80"/>
      <c r="C52" s="81"/>
      <c r="D52" s="33">
        <f>SUM(D51:D51)</f>
        <v>11479</v>
      </c>
      <c r="E52" s="14">
        <f>SUM(E51:E51)</f>
        <v>7473</v>
      </c>
      <c r="F52" s="15">
        <f>SUM(F51:F51)</f>
        <v>4006</v>
      </c>
      <c r="G52" s="30">
        <f>SUM(G51:G51)</f>
        <v>1052</v>
      </c>
      <c r="H52" s="31">
        <f>SUM(H51:H51)</f>
        <v>87</v>
      </c>
      <c r="N52" s="3"/>
      <c r="O52" s="8"/>
      <c r="P52" s="21"/>
      <c r="Q52" s="21"/>
      <c r="R52" s="21"/>
      <c r="S52" s="21"/>
      <c r="T52" s="3"/>
      <c r="U52" s="3"/>
    </row>
    <row r="53" spans="1:21" s="28" customFormat="1" ht="13.5" thickBot="1">
      <c r="A53" s="29"/>
      <c r="B53" s="29"/>
      <c r="C53" s="46" t="s">
        <v>83</v>
      </c>
      <c r="D53" s="35">
        <f>D51</f>
        <v>11479</v>
      </c>
      <c r="E53" s="35">
        <f>E51</f>
        <v>7473</v>
      </c>
      <c r="F53" s="35">
        <f>F51</f>
        <v>4006</v>
      </c>
      <c r="G53" s="35">
        <f>G51</f>
        <v>1052</v>
      </c>
      <c r="H53" s="35">
        <f>H51</f>
        <v>87</v>
      </c>
      <c r="N53" s="3"/>
      <c r="O53" s="8"/>
      <c r="P53" s="21"/>
      <c r="Q53" s="21"/>
      <c r="R53" s="21"/>
      <c r="S53" s="21"/>
      <c r="T53" s="3"/>
      <c r="U53" s="3"/>
    </row>
    <row r="54" spans="1:21" ht="13.5" thickBot="1">
      <c r="A54" s="82" t="s">
        <v>10</v>
      </c>
      <c r="B54" s="94"/>
      <c r="C54" s="83"/>
      <c r="D54" s="84" t="s">
        <v>7</v>
      </c>
      <c r="E54" s="85"/>
      <c r="F54" s="86"/>
      <c r="G54" s="87" t="str">
        <f>"GRUPOS"</f>
        <v>GRUPOS</v>
      </c>
      <c r="H54" s="89" t="str">
        <f>"ESCUELAS"</f>
        <v>ESCUELAS</v>
      </c>
      <c r="N54" s="3"/>
      <c r="O54" s="4"/>
      <c r="P54" s="4"/>
      <c r="Q54" s="4"/>
      <c r="R54" s="4"/>
      <c r="S54" s="3"/>
      <c r="T54" s="3"/>
      <c r="U54" s="3"/>
    </row>
    <row r="55" spans="1:21" ht="13.5" thickBot="1">
      <c r="A55" s="79" t="s">
        <v>24</v>
      </c>
      <c r="B55" s="80"/>
      <c r="C55" s="81"/>
      <c r="D55" s="32" t="str">
        <f>"TOTAL"</f>
        <v>TOTAL</v>
      </c>
      <c r="E55" s="12" t="str">
        <f>"HOM"</f>
        <v>HOM</v>
      </c>
      <c r="F55" s="13" t="str">
        <f>"MUJ"</f>
        <v>MUJ</v>
      </c>
      <c r="G55" s="88"/>
      <c r="H55" s="90"/>
      <c r="N55" s="3"/>
      <c r="O55" s="3"/>
      <c r="P55" s="3"/>
      <c r="Q55" s="3"/>
      <c r="R55" s="3"/>
      <c r="S55" s="3"/>
      <c r="T55" s="3"/>
      <c r="U55" s="3"/>
    </row>
    <row r="56" spans="1:21" ht="12.75">
      <c r="A56" s="57" t="s">
        <v>0</v>
      </c>
      <c r="B56" s="55"/>
      <c r="C56" s="55"/>
      <c r="D56" s="56">
        <f>D57</f>
        <v>409</v>
      </c>
      <c r="E56" s="56">
        <f>E57</f>
        <v>251</v>
      </c>
      <c r="F56" s="56">
        <f>F57</f>
        <v>158</v>
      </c>
      <c r="G56" s="56">
        <f>G57</f>
        <v>50</v>
      </c>
      <c r="H56" s="56">
        <f>H57</f>
        <v>8</v>
      </c>
      <c r="N56" s="3"/>
      <c r="O56" s="93"/>
      <c r="P56" s="92"/>
      <c r="Q56" s="92"/>
      <c r="R56" s="92"/>
      <c r="S56" s="92"/>
      <c r="T56" s="3"/>
      <c r="U56" s="3"/>
    </row>
    <row r="57" spans="1:21" ht="12.75">
      <c r="A57" s="57"/>
      <c r="B57" s="55" t="s">
        <v>12</v>
      </c>
      <c r="C57" s="55"/>
      <c r="D57" s="56">
        <f>SUM(D58:D63)</f>
        <v>409</v>
      </c>
      <c r="E57" s="56">
        <f>SUM(E58:E63)</f>
        <v>251</v>
      </c>
      <c r="F57" s="56">
        <f>SUM(F58:F63)</f>
        <v>158</v>
      </c>
      <c r="G57" s="56">
        <f>SUM(G58:G63)</f>
        <v>50</v>
      </c>
      <c r="H57" s="56">
        <v>8</v>
      </c>
      <c r="N57" s="3"/>
      <c r="O57" s="93"/>
      <c r="P57" s="18"/>
      <c r="Q57" s="18"/>
      <c r="R57" s="18"/>
      <c r="S57" s="18"/>
      <c r="T57" s="3"/>
      <c r="U57" s="3"/>
    </row>
    <row r="58" spans="1:21" ht="12.75">
      <c r="A58" s="57"/>
      <c r="B58" s="55"/>
      <c r="C58" s="55" t="s">
        <v>6</v>
      </c>
      <c r="D58" s="60">
        <v>0</v>
      </c>
      <c r="E58" s="60">
        <v>0</v>
      </c>
      <c r="F58" s="60">
        <v>0</v>
      </c>
      <c r="G58" s="60">
        <v>0</v>
      </c>
      <c r="H58" s="56"/>
      <c r="N58" s="3"/>
      <c r="O58" s="93"/>
      <c r="P58" s="18"/>
      <c r="Q58" s="18"/>
      <c r="R58" s="18"/>
      <c r="S58" s="18"/>
      <c r="T58" s="3"/>
      <c r="U58" s="3"/>
    </row>
    <row r="59" spans="1:21" ht="12.75">
      <c r="A59" s="57"/>
      <c r="B59" s="55"/>
      <c r="C59" s="55" t="s">
        <v>5</v>
      </c>
      <c r="D59" s="60">
        <v>77</v>
      </c>
      <c r="E59" s="60">
        <v>51</v>
      </c>
      <c r="F59" s="60">
        <v>26</v>
      </c>
      <c r="G59" s="60">
        <v>13</v>
      </c>
      <c r="H59" s="56"/>
      <c r="N59" s="3"/>
      <c r="O59" s="93"/>
      <c r="P59" s="18"/>
      <c r="Q59" s="18"/>
      <c r="R59" s="18"/>
      <c r="S59" s="18"/>
      <c r="T59" s="3"/>
      <c r="U59" s="3"/>
    </row>
    <row r="60" spans="1:21" ht="12.75">
      <c r="A60" s="57"/>
      <c r="B60" s="55"/>
      <c r="C60" s="55" t="s">
        <v>15</v>
      </c>
      <c r="D60" s="60">
        <v>332</v>
      </c>
      <c r="E60" s="60">
        <v>200</v>
      </c>
      <c r="F60" s="60">
        <v>132</v>
      </c>
      <c r="G60" s="60">
        <v>37</v>
      </c>
      <c r="H60" s="56"/>
      <c r="N60" s="3"/>
      <c r="O60" s="93"/>
      <c r="P60" s="18"/>
      <c r="Q60" s="18"/>
      <c r="R60" s="18"/>
      <c r="S60" s="18"/>
      <c r="T60" s="3"/>
      <c r="U60" s="3"/>
    </row>
    <row r="61" spans="1:21" ht="12.75">
      <c r="A61" s="57"/>
      <c r="B61" s="55"/>
      <c r="C61" s="55" t="s">
        <v>16</v>
      </c>
      <c r="D61" s="60">
        <v>0</v>
      </c>
      <c r="E61" s="60">
        <v>0</v>
      </c>
      <c r="F61" s="60">
        <v>0</v>
      </c>
      <c r="G61" s="60">
        <v>0</v>
      </c>
      <c r="H61" s="56"/>
      <c r="N61" s="3"/>
      <c r="O61" s="93"/>
      <c r="P61" s="18"/>
      <c r="Q61" s="18"/>
      <c r="R61" s="18"/>
      <c r="S61" s="18"/>
      <c r="T61" s="3"/>
      <c r="U61" s="3"/>
    </row>
    <row r="62" spans="1:21" ht="12.75">
      <c r="A62" s="57"/>
      <c r="B62" s="55"/>
      <c r="C62" s="55" t="s">
        <v>25</v>
      </c>
      <c r="D62" s="60">
        <v>0</v>
      </c>
      <c r="E62" s="60">
        <v>0</v>
      </c>
      <c r="F62" s="60">
        <v>0</v>
      </c>
      <c r="G62" s="60">
        <v>0</v>
      </c>
      <c r="H62" s="56"/>
      <c r="N62" s="3"/>
      <c r="O62" s="93"/>
      <c r="P62" s="18"/>
      <c r="Q62" s="18"/>
      <c r="R62" s="18"/>
      <c r="S62" s="18"/>
      <c r="T62" s="3"/>
      <c r="U62" s="3"/>
    </row>
    <row r="63" spans="1:21" ht="12.75">
      <c r="A63" s="57"/>
      <c r="B63" s="55"/>
      <c r="C63" s="55" t="s">
        <v>26</v>
      </c>
      <c r="D63" s="60">
        <v>0</v>
      </c>
      <c r="E63" s="60">
        <v>0</v>
      </c>
      <c r="F63" s="60">
        <v>0</v>
      </c>
      <c r="G63" s="60">
        <v>0</v>
      </c>
      <c r="H63" s="56"/>
      <c r="N63" s="3"/>
      <c r="O63" s="93"/>
      <c r="P63" s="18"/>
      <c r="Q63" s="18"/>
      <c r="R63" s="18"/>
      <c r="S63" s="18"/>
      <c r="T63" s="3"/>
      <c r="U63" s="3"/>
    </row>
    <row r="64" spans="1:21" ht="12.75">
      <c r="A64" s="57"/>
      <c r="B64" s="55"/>
      <c r="C64" s="55"/>
      <c r="D64" s="56"/>
      <c r="E64" s="56"/>
      <c r="F64" s="56"/>
      <c r="G64" s="56"/>
      <c r="H64" s="56"/>
      <c r="N64" s="3"/>
      <c r="O64" s="93"/>
      <c r="P64" s="18"/>
      <c r="Q64" s="18"/>
      <c r="R64" s="18"/>
      <c r="S64" s="18"/>
      <c r="T64" s="3"/>
      <c r="U64" s="3"/>
    </row>
    <row r="65" spans="1:21" ht="13.5" thickBot="1">
      <c r="A65" s="57"/>
      <c r="B65" s="55" t="s">
        <v>27</v>
      </c>
      <c r="C65" s="55"/>
      <c r="D65" s="56">
        <f>D57</f>
        <v>409</v>
      </c>
      <c r="E65" s="56">
        <f>E57</f>
        <v>251</v>
      </c>
      <c r="F65" s="56">
        <f>F57</f>
        <v>158</v>
      </c>
      <c r="G65" s="56">
        <f>G57</f>
        <v>50</v>
      </c>
      <c r="H65" s="56">
        <f>H57</f>
        <v>8</v>
      </c>
      <c r="N65" s="3"/>
      <c r="O65" s="93"/>
      <c r="P65" s="18"/>
      <c r="Q65" s="18"/>
      <c r="R65" s="18"/>
      <c r="S65" s="18"/>
      <c r="T65" s="3"/>
      <c r="U65" s="3"/>
    </row>
    <row r="66" spans="1:21" ht="13.5" thickBot="1">
      <c r="A66" s="79" t="s">
        <v>2</v>
      </c>
      <c r="B66" s="80"/>
      <c r="C66" s="81"/>
      <c r="D66" s="33">
        <f>SUM(D65)</f>
        <v>409</v>
      </c>
      <c r="E66" s="14">
        <f>SUM(E65)</f>
        <v>251</v>
      </c>
      <c r="F66" s="15">
        <f>SUM(F65)</f>
        <v>158</v>
      </c>
      <c r="G66" s="30">
        <f>SUM(G65)</f>
        <v>50</v>
      </c>
      <c r="H66" s="31">
        <f>SUM(H65)</f>
        <v>8</v>
      </c>
      <c r="N66" s="3"/>
      <c r="O66" s="8"/>
      <c r="P66" s="21"/>
      <c r="Q66" s="21"/>
      <c r="R66" s="21"/>
      <c r="S66" s="21"/>
      <c r="T66" s="3"/>
      <c r="U66" s="3"/>
    </row>
    <row r="67" spans="1:21" s="28" customFormat="1" ht="12.75">
      <c r="A67" s="29"/>
      <c r="B67" s="29"/>
      <c r="C67" s="46" t="s">
        <v>83</v>
      </c>
      <c r="D67" s="35">
        <f>D65</f>
        <v>409</v>
      </c>
      <c r="E67" s="35">
        <f>E65</f>
        <v>251</v>
      </c>
      <c r="F67" s="35">
        <f>F65</f>
        <v>158</v>
      </c>
      <c r="G67" s="35">
        <f>G65</f>
        <v>50</v>
      </c>
      <c r="H67" s="35">
        <f>H65</f>
        <v>8</v>
      </c>
      <c r="N67" s="3"/>
      <c r="O67" s="8"/>
      <c r="P67" s="21"/>
      <c r="Q67" s="21"/>
      <c r="R67" s="21"/>
      <c r="S67" s="21"/>
      <c r="T67" s="3"/>
      <c r="U67" s="3"/>
    </row>
    <row r="68" spans="14:21" ht="12.75">
      <c r="N68" s="3"/>
      <c r="O68" s="3"/>
      <c r="P68" s="3"/>
      <c r="Q68" s="3"/>
      <c r="R68" s="3"/>
      <c r="S68" s="3"/>
      <c r="T68" s="3"/>
      <c r="U68" s="3"/>
    </row>
    <row r="69" ht="12.75">
      <c r="A69" s="62" t="s">
        <v>88</v>
      </c>
    </row>
    <row r="71" ht="12.75"/>
    <row r="72" ht="12.75"/>
    <row r="73" ht="12.75"/>
    <row r="74" ht="12.75"/>
  </sheetData>
  <sheetProtection/>
  <mergeCells count="25">
    <mergeCell ref="A55:C55"/>
    <mergeCell ref="G10:G11"/>
    <mergeCell ref="D32:F32"/>
    <mergeCell ref="A10:C10"/>
    <mergeCell ref="A32:C32"/>
    <mergeCell ref="A54:C54"/>
    <mergeCell ref="A11:C11"/>
    <mergeCell ref="A33:C33"/>
    <mergeCell ref="A52:C52"/>
    <mergeCell ref="O56:O65"/>
    <mergeCell ref="P56:S56"/>
    <mergeCell ref="P12:S12"/>
    <mergeCell ref="O12:O13"/>
    <mergeCell ref="O34:O51"/>
    <mergeCell ref="P34:S34"/>
    <mergeCell ref="A66:C66"/>
    <mergeCell ref="A30:C30"/>
    <mergeCell ref="G54:G55"/>
    <mergeCell ref="G32:G33"/>
    <mergeCell ref="H32:H33"/>
    <mergeCell ref="A8:H8"/>
    <mergeCell ref="H10:H11"/>
    <mergeCell ref="D10:F10"/>
    <mergeCell ref="H54:H55"/>
    <mergeCell ref="D54:F54"/>
  </mergeCells>
  <printOptions/>
  <pageMargins left="0.75" right="0.75" top="1" bottom="1" header="0" footer="0"/>
  <pageSetup fitToHeight="1" fitToWidth="1" horizontalDpi="600" verticalDpi="600" orientation="portrait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44.421875" style="0" customWidth="1"/>
    <col min="3" max="7" width="10.7109375" style="9" customWidth="1"/>
    <col min="8" max="8" width="9.7109375" style="0" bestFit="1" customWidth="1"/>
    <col min="9" max="9" width="9.57421875" style="0" bestFit="1" customWidth="1"/>
    <col min="10" max="10" width="9.7109375" style="0" bestFit="1" customWidth="1"/>
  </cols>
  <sheetData>
    <row r="1" spans="13:16" ht="12.75">
      <c r="M1" s="3"/>
      <c r="N1" s="3"/>
      <c r="O1" s="3"/>
      <c r="P1" s="3"/>
    </row>
    <row r="2" spans="13:16" ht="12.75">
      <c r="M2" s="3"/>
      <c r="N2" s="3"/>
      <c r="O2" s="3"/>
      <c r="P2" s="3"/>
    </row>
    <row r="3" spans="13:16" ht="12.75">
      <c r="M3" s="3"/>
      <c r="N3" s="3"/>
      <c r="O3" s="3"/>
      <c r="P3" s="3"/>
    </row>
    <row r="4" spans="13:16" ht="12.75">
      <c r="M4" s="3"/>
      <c r="N4" s="3"/>
      <c r="O4" s="3"/>
      <c r="P4" s="3"/>
    </row>
    <row r="5" spans="13:16" ht="12.75">
      <c r="M5" s="3"/>
      <c r="N5" s="3"/>
      <c r="O5" s="3"/>
      <c r="P5" s="3"/>
    </row>
    <row r="6" spans="6:16" ht="12.75">
      <c r="F6" s="77"/>
      <c r="G6" s="77"/>
      <c r="H6" s="28"/>
      <c r="M6" s="3"/>
      <c r="N6" s="3"/>
      <c r="O6" s="3"/>
      <c r="P6" s="3"/>
    </row>
    <row r="7" spans="13:16" ht="12.75">
      <c r="M7" s="3"/>
      <c r="N7" s="3"/>
      <c r="O7" s="3"/>
      <c r="P7" s="3"/>
    </row>
    <row r="8" spans="1:16" ht="12.75">
      <c r="A8" s="91" t="s">
        <v>91</v>
      </c>
      <c r="B8" s="91"/>
      <c r="C8" s="91"/>
      <c r="D8" s="91"/>
      <c r="E8" s="91"/>
      <c r="F8" s="91"/>
      <c r="G8" s="91"/>
      <c r="M8" s="3"/>
      <c r="N8" s="3"/>
      <c r="O8" s="3"/>
      <c r="P8" s="3"/>
    </row>
    <row r="9" spans="1:16" s="28" customFormat="1" ht="13.5" thickBot="1">
      <c r="A9" s="27"/>
      <c r="B9" s="27"/>
      <c r="C9" s="35"/>
      <c r="D9" s="35"/>
      <c r="E9" s="35"/>
      <c r="F9" s="35"/>
      <c r="G9" s="35"/>
      <c r="M9" s="3"/>
      <c r="N9" s="3"/>
      <c r="O9" s="3"/>
      <c r="P9" s="3"/>
    </row>
    <row r="10" spans="1:16" ht="13.5" thickBot="1">
      <c r="A10" s="82" t="s">
        <v>8</v>
      </c>
      <c r="B10" s="83"/>
      <c r="C10" s="84" t="s">
        <v>7</v>
      </c>
      <c r="D10" s="85"/>
      <c r="E10" s="86"/>
      <c r="F10" s="87" t="str">
        <f>"GRUPOS"</f>
        <v>GRUPOS</v>
      </c>
      <c r="G10" s="89" t="str">
        <f>"ESCUELAS"</f>
        <v>ESCUELAS</v>
      </c>
      <c r="M10" s="3"/>
      <c r="N10" s="3"/>
      <c r="O10" s="3"/>
      <c r="P10" s="3"/>
    </row>
    <row r="11" spans="1:16" ht="13.5" thickBot="1">
      <c r="A11" s="79" t="s">
        <v>24</v>
      </c>
      <c r="B11" s="80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88"/>
      <c r="G11" s="90"/>
      <c r="M11" s="3"/>
      <c r="N11" s="3"/>
      <c r="O11" s="3"/>
      <c r="P11" s="3"/>
    </row>
    <row r="12" spans="1:16" ht="12.75" customHeight="1">
      <c r="A12" s="57" t="s">
        <v>0</v>
      </c>
      <c r="B12" s="55"/>
      <c r="C12" s="56">
        <f>SUM(C13:C15)</f>
        <v>233073</v>
      </c>
      <c r="D12" s="56">
        <f>SUM(D13:D15)</f>
        <v>117147</v>
      </c>
      <c r="E12" s="56">
        <f>SUM(E13:E15)</f>
        <v>115926</v>
      </c>
      <c r="F12" s="56">
        <f>SUM(F13:F15)</f>
        <v>11750</v>
      </c>
      <c r="G12" s="56">
        <f>SUM(G13:G15)</f>
        <v>2375</v>
      </c>
      <c r="M12" s="3"/>
      <c r="N12" s="18"/>
      <c r="O12" s="3"/>
      <c r="P12" s="3"/>
    </row>
    <row r="13" spans="1:16" ht="12.75">
      <c r="A13" s="57"/>
      <c r="B13" s="55" t="s">
        <v>5</v>
      </c>
      <c r="C13" s="59">
        <f>C42+C65+C78</f>
        <v>210353</v>
      </c>
      <c r="D13" s="59">
        <f>D42+D65+D78</f>
        <v>105602</v>
      </c>
      <c r="E13" s="59">
        <f>E42+E65+E78</f>
        <v>104751</v>
      </c>
      <c r="F13" s="59">
        <f>F42+F65+F78</f>
        <v>10438</v>
      </c>
      <c r="G13" s="59">
        <f>G42+G65+G78</f>
        <v>2374</v>
      </c>
      <c r="M13" s="3"/>
      <c r="N13" s="18"/>
      <c r="O13" s="3"/>
      <c r="P13" s="3"/>
    </row>
    <row r="14" spans="1:16" ht="12.75">
      <c r="A14" s="57"/>
      <c r="B14" s="55" t="s">
        <v>76</v>
      </c>
      <c r="C14" s="59">
        <f>C43</f>
        <v>197</v>
      </c>
      <c r="D14" s="59">
        <f>D43</f>
        <v>110</v>
      </c>
      <c r="E14" s="59">
        <f>E43</f>
        <v>87</v>
      </c>
      <c r="F14" s="59">
        <f>F43</f>
        <v>8</v>
      </c>
      <c r="G14" s="59">
        <f>G43</f>
        <v>1</v>
      </c>
      <c r="M14" s="3"/>
      <c r="N14" s="18"/>
      <c r="O14" s="3"/>
      <c r="P14" s="3"/>
    </row>
    <row r="15" spans="1:16" ht="12.75">
      <c r="A15" s="57"/>
      <c r="B15" s="55" t="s">
        <v>6</v>
      </c>
      <c r="C15" s="59">
        <f>C44+C66+C79</f>
        <v>22523</v>
      </c>
      <c r="D15" s="59">
        <f>D44+D66+D79</f>
        <v>11435</v>
      </c>
      <c r="E15" s="59">
        <f>E44+E66+E79</f>
        <v>11088</v>
      </c>
      <c r="F15" s="59">
        <f>F44+F66+F79</f>
        <v>1304</v>
      </c>
      <c r="G15" s="59">
        <f>G44+G66+G79</f>
        <v>0</v>
      </c>
      <c r="M15" s="3"/>
      <c r="N15" s="20"/>
      <c r="O15" s="3"/>
      <c r="P15" s="3"/>
    </row>
    <row r="16" spans="1:16" ht="12.75">
      <c r="A16" s="57"/>
      <c r="B16" s="68" t="s">
        <v>70</v>
      </c>
      <c r="C16" s="59">
        <f aca="true" t="shared" si="0" ref="C16:G17">C45</f>
        <v>2169</v>
      </c>
      <c r="D16" s="59">
        <f t="shared" si="0"/>
        <v>1145</v>
      </c>
      <c r="E16" s="59">
        <f t="shared" si="0"/>
        <v>1024</v>
      </c>
      <c r="F16" s="59">
        <f t="shared" si="0"/>
        <v>125</v>
      </c>
      <c r="G16" s="59">
        <f t="shared" si="0"/>
        <v>0</v>
      </c>
      <c r="M16" s="3"/>
      <c r="N16" s="20"/>
      <c r="O16" s="3"/>
      <c r="P16" s="3"/>
    </row>
    <row r="17" spans="1:16" ht="12.75">
      <c r="A17" s="57"/>
      <c r="B17" s="68" t="s">
        <v>74</v>
      </c>
      <c r="C17" s="59">
        <f t="shared" si="0"/>
        <v>19147</v>
      </c>
      <c r="D17" s="59">
        <f t="shared" si="0"/>
        <v>9664</v>
      </c>
      <c r="E17" s="59">
        <f t="shared" si="0"/>
        <v>9483</v>
      </c>
      <c r="F17" s="59">
        <f t="shared" si="0"/>
        <v>1093</v>
      </c>
      <c r="G17" s="59">
        <f t="shared" si="0"/>
        <v>0</v>
      </c>
      <c r="M17" s="3"/>
      <c r="N17" s="20"/>
      <c r="O17" s="3"/>
      <c r="P17" s="3"/>
    </row>
    <row r="18" spans="1:16" ht="12.75">
      <c r="A18" s="57"/>
      <c r="B18" s="68" t="s">
        <v>42</v>
      </c>
      <c r="C18" s="59">
        <f>C66</f>
        <v>1020</v>
      </c>
      <c r="D18" s="59">
        <f>D66</f>
        <v>537</v>
      </c>
      <c r="E18" s="59">
        <f>E66</f>
        <v>483</v>
      </c>
      <c r="F18" s="59">
        <f>F66</f>
        <v>71</v>
      </c>
      <c r="G18" s="59">
        <f>G66</f>
        <v>0</v>
      </c>
      <c r="M18" s="3"/>
      <c r="N18" s="20"/>
      <c r="O18" s="3"/>
      <c r="P18" s="3"/>
    </row>
    <row r="19" spans="1:16" ht="12.75">
      <c r="A19" s="57"/>
      <c r="B19" s="68" t="s">
        <v>13</v>
      </c>
      <c r="C19" s="59">
        <f>C79</f>
        <v>187</v>
      </c>
      <c r="D19" s="59">
        <f>D79</f>
        <v>89</v>
      </c>
      <c r="E19" s="59">
        <f>E79</f>
        <v>98</v>
      </c>
      <c r="F19" s="59">
        <f>F79</f>
        <v>15</v>
      </c>
      <c r="G19" s="59">
        <f>G79</f>
        <v>0</v>
      </c>
      <c r="M19" s="3"/>
      <c r="N19" s="20"/>
      <c r="O19" s="3"/>
      <c r="P19" s="3"/>
    </row>
    <row r="20" spans="1:16" ht="12.75">
      <c r="A20" s="57" t="s">
        <v>1</v>
      </c>
      <c r="B20" s="55"/>
      <c r="C20" s="58">
        <f>SUM(C21:C22)</f>
        <v>52180</v>
      </c>
      <c r="D20" s="58">
        <f>SUM(D21:D22)</f>
        <v>26458</v>
      </c>
      <c r="E20" s="58">
        <f>SUM(E21:E22)</f>
        <v>25722</v>
      </c>
      <c r="F20" s="58">
        <f>SUM(F21:F22)</f>
        <v>2427</v>
      </c>
      <c r="G20" s="58">
        <f>SUM(G21:G22)</f>
        <v>612</v>
      </c>
      <c r="M20" s="3"/>
      <c r="N20" s="20"/>
      <c r="O20" s="3"/>
      <c r="P20" s="3"/>
    </row>
    <row r="21" spans="1:16" ht="12.75">
      <c r="A21" s="57"/>
      <c r="B21" s="55" t="s">
        <v>5</v>
      </c>
      <c r="C21" s="59">
        <f aca="true" t="shared" si="1" ref="C21:G22">C48+C68+C81</f>
        <v>49392</v>
      </c>
      <c r="D21" s="59">
        <f t="shared" si="1"/>
        <v>25018</v>
      </c>
      <c r="E21" s="59">
        <f t="shared" si="1"/>
        <v>24374</v>
      </c>
      <c r="F21" s="59">
        <f t="shared" si="1"/>
        <v>2260</v>
      </c>
      <c r="G21" s="59">
        <f t="shared" si="1"/>
        <v>612</v>
      </c>
      <c r="M21" s="3"/>
      <c r="N21" s="20"/>
      <c r="O21" s="3"/>
      <c r="P21" s="3"/>
    </row>
    <row r="22" spans="1:16" ht="12.75">
      <c r="A22" s="57"/>
      <c r="B22" s="55" t="s">
        <v>6</v>
      </c>
      <c r="C22" s="59">
        <f t="shared" si="1"/>
        <v>2788</v>
      </c>
      <c r="D22" s="59">
        <f t="shared" si="1"/>
        <v>1440</v>
      </c>
      <c r="E22" s="59">
        <f t="shared" si="1"/>
        <v>1348</v>
      </c>
      <c r="F22" s="59">
        <f t="shared" si="1"/>
        <v>167</v>
      </c>
      <c r="G22" s="59">
        <f t="shared" si="1"/>
        <v>0</v>
      </c>
      <c r="M22" s="3"/>
      <c r="N22" s="20"/>
      <c r="O22" s="3"/>
      <c r="P22" s="3"/>
    </row>
    <row r="23" spans="1:16" ht="12.75">
      <c r="A23" s="57"/>
      <c r="B23" s="68" t="s">
        <v>70</v>
      </c>
      <c r="C23" s="59">
        <f aca="true" t="shared" si="2" ref="C23:G24">C50</f>
        <v>158</v>
      </c>
      <c r="D23" s="59">
        <f t="shared" si="2"/>
        <v>83</v>
      </c>
      <c r="E23" s="59">
        <f t="shared" si="2"/>
        <v>75</v>
      </c>
      <c r="F23" s="59">
        <f t="shared" si="2"/>
        <v>9</v>
      </c>
      <c r="G23" s="59">
        <f t="shared" si="2"/>
        <v>0</v>
      </c>
      <c r="M23" s="3"/>
      <c r="N23" s="20"/>
      <c r="O23" s="3"/>
      <c r="P23" s="3"/>
    </row>
    <row r="24" spans="1:16" ht="12.75">
      <c r="A24" s="57"/>
      <c r="B24" s="68" t="s">
        <v>74</v>
      </c>
      <c r="C24" s="59">
        <f t="shared" si="2"/>
        <v>2233</v>
      </c>
      <c r="D24" s="59">
        <f t="shared" si="2"/>
        <v>1160</v>
      </c>
      <c r="E24" s="59">
        <f t="shared" si="2"/>
        <v>1073</v>
      </c>
      <c r="F24" s="59">
        <f t="shared" si="2"/>
        <v>136</v>
      </c>
      <c r="G24" s="59">
        <f t="shared" si="2"/>
        <v>0</v>
      </c>
      <c r="M24" s="3"/>
      <c r="N24" s="20"/>
      <c r="O24" s="3"/>
      <c r="P24" s="3"/>
    </row>
    <row r="25" spans="1:16" ht="12.75">
      <c r="A25" s="57"/>
      <c r="B25" s="68" t="s">
        <v>42</v>
      </c>
      <c r="C25" s="59">
        <f>C69</f>
        <v>252</v>
      </c>
      <c r="D25" s="59">
        <f>D69</f>
        <v>131</v>
      </c>
      <c r="E25" s="59">
        <f>E69</f>
        <v>121</v>
      </c>
      <c r="F25" s="59">
        <f>F69</f>
        <v>13</v>
      </c>
      <c r="G25" s="59">
        <f>G69</f>
        <v>0</v>
      </c>
      <c r="M25" s="3"/>
      <c r="N25" s="20"/>
      <c r="O25" s="3"/>
      <c r="P25" s="3"/>
    </row>
    <row r="26" spans="1:16" ht="12.75">
      <c r="A26" s="57"/>
      <c r="B26" s="68" t="s">
        <v>13</v>
      </c>
      <c r="C26" s="59">
        <f>C82</f>
        <v>145</v>
      </c>
      <c r="D26" s="59">
        <f>D82</f>
        <v>66</v>
      </c>
      <c r="E26" s="59">
        <f>E82</f>
        <v>79</v>
      </c>
      <c r="F26" s="59">
        <f>F82</f>
        <v>9</v>
      </c>
      <c r="G26" s="59">
        <f>G82</f>
        <v>0</v>
      </c>
      <c r="M26" s="3"/>
      <c r="N26" s="20"/>
      <c r="O26" s="3"/>
      <c r="P26" s="3"/>
    </row>
    <row r="27" spans="1:16" ht="12.75">
      <c r="A27" s="57" t="s">
        <v>14</v>
      </c>
      <c r="B27" s="55"/>
      <c r="C27" s="58">
        <f>SUM(C28)</f>
        <v>275</v>
      </c>
      <c r="D27" s="58">
        <f>SUM(D28)</f>
        <v>136</v>
      </c>
      <c r="E27" s="58">
        <f>SUM(E28)</f>
        <v>139</v>
      </c>
      <c r="F27" s="58">
        <f>SUM(F28)</f>
        <v>11</v>
      </c>
      <c r="G27" s="58">
        <f>SUM(G28)</f>
        <v>2</v>
      </c>
      <c r="M27" s="3"/>
      <c r="N27" s="20"/>
      <c r="O27" s="3"/>
      <c r="P27" s="3"/>
    </row>
    <row r="28" spans="1:16" ht="12.75">
      <c r="A28" s="57"/>
      <c r="B28" s="55" t="s">
        <v>5</v>
      </c>
      <c r="C28" s="59">
        <f>C53</f>
        <v>275</v>
      </c>
      <c r="D28" s="59">
        <f>D53</f>
        <v>136</v>
      </c>
      <c r="E28" s="59">
        <f>E53</f>
        <v>139</v>
      </c>
      <c r="F28" s="59">
        <f>F53</f>
        <v>11</v>
      </c>
      <c r="G28" s="59">
        <f>G53</f>
        <v>2</v>
      </c>
      <c r="M28" s="3"/>
      <c r="N28" s="20"/>
      <c r="O28" s="3"/>
      <c r="P28" s="3"/>
    </row>
    <row r="29" spans="1:16" ht="12.75">
      <c r="A29" s="57"/>
      <c r="B29" s="55"/>
      <c r="C29" s="59"/>
      <c r="D29" s="59"/>
      <c r="E29" s="59"/>
      <c r="F29" s="59"/>
      <c r="G29" s="59"/>
      <c r="M29" s="3"/>
      <c r="N29" s="20"/>
      <c r="O29" s="3"/>
      <c r="P29" s="3"/>
    </row>
    <row r="30" spans="1:16" ht="12.75">
      <c r="A30" s="57"/>
      <c r="B30" s="3" t="s">
        <v>28</v>
      </c>
      <c r="C30" s="58">
        <f>C13+C21+C28</f>
        <v>260020</v>
      </c>
      <c r="D30" s="58">
        <f>D13+D21+D28</f>
        <v>130756</v>
      </c>
      <c r="E30" s="58">
        <f>E13+E21+E28</f>
        <v>129264</v>
      </c>
      <c r="F30" s="58">
        <f>F13+F21+F28</f>
        <v>12709</v>
      </c>
      <c r="G30" s="58">
        <f>G13+G21+G28</f>
        <v>2988</v>
      </c>
      <c r="M30" s="3"/>
      <c r="N30" s="20"/>
      <c r="O30" s="3"/>
      <c r="P30" s="3"/>
    </row>
    <row r="31" spans="1:16" ht="12.75">
      <c r="A31" s="57"/>
      <c r="B31" s="55" t="s">
        <v>77</v>
      </c>
      <c r="C31" s="58">
        <f>C14</f>
        <v>197</v>
      </c>
      <c r="D31" s="58">
        <f>D14</f>
        <v>110</v>
      </c>
      <c r="E31" s="58">
        <f>E14</f>
        <v>87</v>
      </c>
      <c r="F31" s="58">
        <f>F14</f>
        <v>8</v>
      </c>
      <c r="G31" s="58">
        <f>G14</f>
        <v>1</v>
      </c>
      <c r="M31" s="3"/>
      <c r="N31" s="20"/>
      <c r="O31" s="3"/>
      <c r="P31" s="3"/>
    </row>
    <row r="32" spans="1:16" ht="12.75">
      <c r="A32" s="57"/>
      <c r="B32" s="3" t="s">
        <v>29</v>
      </c>
      <c r="C32" s="58">
        <f>SUM(C33:C36)</f>
        <v>25311</v>
      </c>
      <c r="D32" s="58">
        <f>SUM(D33:D36)</f>
        <v>12875</v>
      </c>
      <c r="E32" s="58">
        <f>SUM(E33:E36)</f>
        <v>12436</v>
      </c>
      <c r="F32" s="58">
        <f>SUM(F33:F36)</f>
        <v>1471</v>
      </c>
      <c r="G32" s="58">
        <f>SUM(G33:G36)</f>
        <v>0</v>
      </c>
      <c r="M32" s="3"/>
      <c r="N32" s="20"/>
      <c r="O32" s="3"/>
      <c r="P32" s="3"/>
    </row>
    <row r="33" spans="1:16" ht="12.75">
      <c r="A33" s="57"/>
      <c r="B33" s="69" t="s">
        <v>72</v>
      </c>
      <c r="C33" s="59">
        <f aca="true" t="shared" si="3" ref="C33:G36">C16+C23</f>
        <v>2327</v>
      </c>
      <c r="D33" s="59">
        <f t="shared" si="3"/>
        <v>1228</v>
      </c>
      <c r="E33" s="59">
        <f t="shared" si="3"/>
        <v>1099</v>
      </c>
      <c r="F33" s="59">
        <f t="shared" si="3"/>
        <v>134</v>
      </c>
      <c r="G33" s="59">
        <f t="shared" si="3"/>
        <v>0</v>
      </c>
      <c r="M33" s="3"/>
      <c r="N33" s="20"/>
      <c r="O33" s="3"/>
      <c r="P33" s="3"/>
    </row>
    <row r="34" spans="1:16" ht="12.75">
      <c r="A34" s="57"/>
      <c r="B34" s="69" t="s">
        <v>78</v>
      </c>
      <c r="C34" s="59">
        <f t="shared" si="3"/>
        <v>21380</v>
      </c>
      <c r="D34" s="59">
        <f t="shared" si="3"/>
        <v>10824</v>
      </c>
      <c r="E34" s="59">
        <f t="shared" si="3"/>
        <v>10556</v>
      </c>
      <c r="F34" s="59">
        <f t="shared" si="3"/>
        <v>1229</v>
      </c>
      <c r="G34" s="59">
        <f t="shared" si="3"/>
        <v>0</v>
      </c>
      <c r="M34" s="3"/>
      <c r="N34" s="20"/>
      <c r="O34" s="3"/>
      <c r="P34" s="3"/>
    </row>
    <row r="35" spans="1:16" ht="12.75">
      <c r="A35" s="57"/>
      <c r="B35" s="69" t="s">
        <v>67</v>
      </c>
      <c r="C35" s="59">
        <f t="shared" si="3"/>
        <v>1272</v>
      </c>
      <c r="D35" s="59">
        <f t="shared" si="3"/>
        <v>668</v>
      </c>
      <c r="E35" s="59">
        <f t="shared" si="3"/>
        <v>604</v>
      </c>
      <c r="F35" s="59">
        <f t="shared" si="3"/>
        <v>84</v>
      </c>
      <c r="G35" s="59">
        <f t="shared" si="3"/>
        <v>0</v>
      </c>
      <c r="M35" s="3"/>
      <c r="N35" s="20"/>
      <c r="O35" s="3"/>
      <c r="P35" s="3"/>
    </row>
    <row r="36" spans="1:16" ht="13.5" thickBot="1">
      <c r="A36" s="57"/>
      <c r="B36" s="69" t="s">
        <v>68</v>
      </c>
      <c r="C36" s="59">
        <f t="shared" si="3"/>
        <v>332</v>
      </c>
      <c r="D36" s="59">
        <f t="shared" si="3"/>
        <v>155</v>
      </c>
      <c r="E36" s="59">
        <f t="shared" si="3"/>
        <v>177</v>
      </c>
      <c r="F36" s="59">
        <f t="shared" si="3"/>
        <v>24</v>
      </c>
      <c r="G36" s="59">
        <f t="shared" si="3"/>
        <v>0</v>
      </c>
      <c r="M36" s="3"/>
      <c r="N36" s="20"/>
      <c r="O36" s="3"/>
      <c r="P36" s="3"/>
    </row>
    <row r="37" spans="1:18" ht="13.5" thickBot="1">
      <c r="A37" s="79" t="s">
        <v>2</v>
      </c>
      <c r="B37" s="81"/>
      <c r="C37" s="33">
        <f>SUM(C30:C32)</f>
        <v>285528</v>
      </c>
      <c r="D37" s="14">
        <f>SUM(D30:D32)</f>
        <v>143741</v>
      </c>
      <c r="E37" s="15">
        <f>SUM(E30:E32)</f>
        <v>141787</v>
      </c>
      <c r="F37" s="30">
        <f>SUM(F30:F32)</f>
        <v>14188</v>
      </c>
      <c r="G37" s="31">
        <f>SUM(G30:G32)</f>
        <v>2989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6" s="28" customFormat="1" ht="13.5" thickBot="1">
      <c r="A38" s="29"/>
      <c r="B38" s="46" t="s">
        <v>83</v>
      </c>
      <c r="C38" s="35">
        <f>C37-C31-C34-C86</f>
        <v>263224</v>
      </c>
      <c r="D38" s="35">
        <f>D37-D31-D34-D86</f>
        <v>132454</v>
      </c>
      <c r="E38" s="35">
        <f>E37-E31-E34-E86</f>
        <v>130770</v>
      </c>
      <c r="F38" s="35">
        <f>F37-F31-F34-F86</f>
        <v>12915</v>
      </c>
      <c r="G38" s="35">
        <f>G37-G31-G34-G86</f>
        <v>2987</v>
      </c>
      <c r="I38" s="70"/>
      <c r="M38" s="3"/>
      <c r="N38" s="21"/>
      <c r="O38" s="3"/>
      <c r="P38" s="3"/>
    </row>
    <row r="39" spans="1:16" ht="13.5" thickBot="1">
      <c r="A39" s="82" t="s">
        <v>11</v>
      </c>
      <c r="B39" s="83"/>
      <c r="C39" s="84" t="s">
        <v>7</v>
      </c>
      <c r="D39" s="85"/>
      <c r="E39" s="86"/>
      <c r="F39" s="87" t="str">
        <f>"GRUPOS"</f>
        <v>GRUPOS</v>
      </c>
      <c r="G39" s="89" t="str">
        <f>"ESCUELAS"</f>
        <v>ESCUELAS</v>
      </c>
      <c r="M39" s="3"/>
      <c r="N39" s="3"/>
      <c r="O39" s="3"/>
      <c r="P39" s="3"/>
    </row>
    <row r="40" spans="1:16" ht="13.5" thickBot="1">
      <c r="A40" s="79" t="s">
        <v>24</v>
      </c>
      <c r="B40" s="80"/>
      <c r="C40" s="32" t="str">
        <f>"TOTAL"</f>
        <v>TOTAL</v>
      </c>
      <c r="D40" s="12" t="str">
        <f>"HOM"</f>
        <v>HOM</v>
      </c>
      <c r="E40" s="13" t="str">
        <f>"MUJ"</f>
        <v>MUJ</v>
      </c>
      <c r="F40" s="88"/>
      <c r="G40" s="90"/>
      <c r="M40" s="3"/>
      <c r="N40" s="3"/>
      <c r="O40" s="3"/>
      <c r="P40" s="3"/>
    </row>
    <row r="41" spans="1:16" ht="12.75">
      <c r="A41" s="57" t="s">
        <v>0</v>
      </c>
      <c r="B41" s="55"/>
      <c r="C41" s="56">
        <f>SUM(C42:C44)</f>
        <v>159607</v>
      </c>
      <c r="D41" s="56">
        <f>SUM(D42:D44)</f>
        <v>80043</v>
      </c>
      <c r="E41" s="56">
        <f>SUM(E42:E44)</f>
        <v>79564</v>
      </c>
      <c r="F41" s="56">
        <f>SUM(F42:F44)</f>
        <v>6333</v>
      </c>
      <c r="G41" s="56">
        <f>SUM(G42:G44)</f>
        <v>827</v>
      </c>
      <c r="I41" s="36"/>
      <c r="J41" s="36"/>
      <c r="K41" s="36"/>
      <c r="L41" s="36"/>
      <c r="M41" s="36"/>
      <c r="N41" s="18"/>
      <c r="O41" s="3"/>
      <c r="P41" s="3"/>
    </row>
    <row r="42" spans="1:16" ht="12.75">
      <c r="A42" s="57"/>
      <c r="B42" s="55" t="s">
        <v>5</v>
      </c>
      <c r="C42" s="59">
        <v>138094</v>
      </c>
      <c r="D42" s="59">
        <v>69124</v>
      </c>
      <c r="E42" s="59">
        <v>68970</v>
      </c>
      <c r="F42" s="59">
        <v>5107</v>
      </c>
      <c r="G42" s="59">
        <v>826</v>
      </c>
      <c r="M42" s="3"/>
      <c r="N42" s="18"/>
      <c r="O42" s="3"/>
      <c r="P42" s="3"/>
    </row>
    <row r="43" spans="1:16" ht="12.75">
      <c r="A43" s="57"/>
      <c r="B43" s="55" t="s">
        <v>76</v>
      </c>
      <c r="C43" s="59">
        <v>197</v>
      </c>
      <c r="D43" s="59">
        <v>110</v>
      </c>
      <c r="E43" s="59">
        <v>87</v>
      </c>
      <c r="F43" s="59">
        <v>8</v>
      </c>
      <c r="G43" s="59">
        <v>1</v>
      </c>
      <c r="M43" s="3"/>
      <c r="N43" s="18"/>
      <c r="O43" s="3"/>
      <c r="P43" s="3"/>
    </row>
    <row r="44" spans="1:18" ht="12.75">
      <c r="A44" s="57"/>
      <c r="B44" s="55" t="s">
        <v>6</v>
      </c>
      <c r="C44" s="59">
        <f>SUM(C45:C46)</f>
        <v>21316</v>
      </c>
      <c r="D44" s="59">
        <f>SUM(D45:D46)</f>
        <v>10809</v>
      </c>
      <c r="E44" s="59">
        <f>SUM(E45:E46)</f>
        <v>10507</v>
      </c>
      <c r="F44" s="59">
        <f>SUM(F45:F46)</f>
        <v>1218</v>
      </c>
      <c r="G44" s="59">
        <f>SUM(G45:G46)</f>
        <v>0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6" ht="12.75">
      <c r="A45" s="57"/>
      <c r="B45" s="68" t="s">
        <v>70</v>
      </c>
      <c r="C45" s="59">
        <v>2169</v>
      </c>
      <c r="D45" s="59">
        <v>1145</v>
      </c>
      <c r="E45" s="59">
        <v>1024</v>
      </c>
      <c r="F45" s="59">
        <v>125</v>
      </c>
      <c r="G45" s="59">
        <v>0</v>
      </c>
      <c r="N45" s="22"/>
      <c r="O45" s="3"/>
      <c r="P45" s="3"/>
    </row>
    <row r="46" spans="1:16" ht="12.75">
      <c r="A46" s="57"/>
      <c r="B46" s="68" t="s">
        <v>74</v>
      </c>
      <c r="C46" s="59">
        <v>19147</v>
      </c>
      <c r="D46" s="59">
        <v>9664</v>
      </c>
      <c r="E46" s="59">
        <v>9483</v>
      </c>
      <c r="F46" s="59">
        <v>1093</v>
      </c>
      <c r="G46" s="59">
        <v>0</v>
      </c>
      <c r="M46" s="3"/>
      <c r="N46" s="22"/>
      <c r="O46" s="3"/>
      <c r="P46" s="3"/>
    </row>
    <row r="47" spans="1:16" ht="12.75">
      <c r="A47" s="57" t="s">
        <v>1</v>
      </c>
      <c r="B47" s="55"/>
      <c r="C47" s="58">
        <f>SUM(C48:C49)</f>
        <v>36288</v>
      </c>
      <c r="D47" s="58">
        <f>SUM(D48:D49)</f>
        <v>18314</v>
      </c>
      <c r="E47" s="58">
        <f>SUM(E48:E49)</f>
        <v>17974</v>
      </c>
      <c r="F47" s="58">
        <f>SUM(F48:F49)</f>
        <v>1287</v>
      </c>
      <c r="G47" s="58">
        <f>SUM(G48:G49)</f>
        <v>203</v>
      </c>
      <c r="M47" s="3"/>
      <c r="N47" s="22"/>
      <c r="O47" s="3"/>
      <c r="P47" s="3"/>
    </row>
    <row r="48" spans="1:16" ht="12.75">
      <c r="A48" s="57"/>
      <c r="B48" s="55" t="s">
        <v>5</v>
      </c>
      <c r="C48" s="59">
        <v>33897</v>
      </c>
      <c r="D48" s="59">
        <v>17071</v>
      </c>
      <c r="E48" s="59">
        <v>16826</v>
      </c>
      <c r="F48" s="59">
        <v>1142</v>
      </c>
      <c r="G48" s="59">
        <v>203</v>
      </c>
      <c r="M48" s="3"/>
      <c r="N48" s="22"/>
      <c r="O48" s="3"/>
      <c r="P48" s="3"/>
    </row>
    <row r="49" spans="1:17" ht="12.75">
      <c r="A49" s="57"/>
      <c r="B49" s="55" t="s">
        <v>6</v>
      </c>
      <c r="C49" s="59">
        <f>SUM(C50:C51)</f>
        <v>2391</v>
      </c>
      <c r="D49" s="59">
        <f>SUM(D50:D51)</f>
        <v>1243</v>
      </c>
      <c r="E49" s="59">
        <f>SUM(E50:E51)</f>
        <v>1148</v>
      </c>
      <c r="F49" s="59">
        <f>SUM(F50:F51)</f>
        <v>145</v>
      </c>
      <c r="G49" s="59">
        <f>SUM(G50:G51)</f>
        <v>0</v>
      </c>
      <c r="M49" s="3"/>
      <c r="N49" s="36"/>
      <c r="O49" s="36"/>
      <c r="P49" s="36"/>
      <c r="Q49" s="36"/>
    </row>
    <row r="50" spans="1:16" ht="12.75">
      <c r="A50" s="57"/>
      <c r="B50" s="68" t="s">
        <v>70</v>
      </c>
      <c r="C50" s="59">
        <v>158</v>
      </c>
      <c r="D50" s="59">
        <v>83</v>
      </c>
      <c r="E50" s="59">
        <v>75</v>
      </c>
      <c r="F50" s="59">
        <v>9</v>
      </c>
      <c r="G50" s="59">
        <v>0</v>
      </c>
      <c r="M50" s="3"/>
      <c r="N50" s="22"/>
      <c r="O50" s="3"/>
      <c r="P50" s="3"/>
    </row>
    <row r="51" spans="1:16" ht="12.75">
      <c r="A51" s="57"/>
      <c r="B51" s="68" t="s">
        <v>74</v>
      </c>
      <c r="C51" s="59">
        <v>2233</v>
      </c>
      <c r="D51" s="59">
        <v>1160</v>
      </c>
      <c r="E51" s="59">
        <v>1073</v>
      </c>
      <c r="F51" s="59">
        <v>136</v>
      </c>
      <c r="G51" s="59">
        <v>0</v>
      </c>
      <c r="M51" s="3"/>
      <c r="N51" s="22"/>
      <c r="O51" s="3"/>
      <c r="P51" s="3"/>
    </row>
    <row r="52" spans="1:16" ht="12.75">
      <c r="A52" s="57" t="s">
        <v>14</v>
      </c>
      <c r="B52" s="55"/>
      <c r="C52" s="58">
        <f>C53</f>
        <v>275</v>
      </c>
      <c r="D52" s="58">
        <f>D53</f>
        <v>136</v>
      </c>
      <c r="E52" s="58">
        <f>E53</f>
        <v>139</v>
      </c>
      <c r="F52" s="58">
        <f>F53</f>
        <v>11</v>
      </c>
      <c r="G52" s="58">
        <f>G53</f>
        <v>2</v>
      </c>
      <c r="M52" s="3"/>
      <c r="N52" s="22"/>
      <c r="O52" s="3"/>
      <c r="P52" s="3"/>
    </row>
    <row r="53" spans="1:16" ht="12.75">
      <c r="A53" s="57"/>
      <c r="B53" s="55" t="s">
        <v>5</v>
      </c>
      <c r="C53" s="59">
        <v>275</v>
      </c>
      <c r="D53" s="59">
        <v>136</v>
      </c>
      <c r="E53" s="59">
        <v>139</v>
      </c>
      <c r="F53" s="59">
        <v>11</v>
      </c>
      <c r="G53" s="59">
        <v>2</v>
      </c>
      <c r="M53" s="3"/>
      <c r="N53" s="22"/>
      <c r="O53" s="3"/>
      <c r="P53" s="3"/>
    </row>
    <row r="54" spans="1:16" ht="12.75">
      <c r="A54" s="57"/>
      <c r="B54" s="55"/>
      <c r="C54" s="59"/>
      <c r="D54" s="59"/>
      <c r="E54" s="59"/>
      <c r="F54" s="59"/>
      <c r="G54" s="59"/>
      <c r="M54" s="3"/>
      <c r="N54" s="22"/>
      <c r="O54" s="3"/>
      <c r="P54" s="3"/>
    </row>
    <row r="55" spans="1:16" ht="12.75">
      <c r="A55" s="57"/>
      <c r="B55" s="3" t="s">
        <v>28</v>
      </c>
      <c r="C55" s="58">
        <f>C42+C48+C53</f>
        <v>172266</v>
      </c>
      <c r="D55" s="58">
        <f>D42+D48+D53</f>
        <v>86331</v>
      </c>
      <c r="E55" s="58">
        <f>E42+E48+E53</f>
        <v>85935</v>
      </c>
      <c r="F55" s="58">
        <f>F42+F48+F53</f>
        <v>6260</v>
      </c>
      <c r="G55" s="58">
        <f>G42+G48+G53</f>
        <v>1031</v>
      </c>
      <c r="M55" s="3"/>
      <c r="N55" s="22"/>
      <c r="O55" s="3"/>
      <c r="P55" s="3"/>
    </row>
    <row r="56" spans="1:16" ht="12.75">
      <c r="A56" s="57"/>
      <c r="B56" s="55" t="s">
        <v>77</v>
      </c>
      <c r="C56" s="58">
        <f>C43</f>
        <v>197</v>
      </c>
      <c r="D56" s="58">
        <f>D43</f>
        <v>110</v>
      </c>
      <c r="E56" s="58">
        <f>E43</f>
        <v>87</v>
      </c>
      <c r="F56" s="58">
        <f>F43</f>
        <v>8</v>
      </c>
      <c r="G56" s="58">
        <f>G43</f>
        <v>1</v>
      </c>
      <c r="M56" s="3"/>
      <c r="N56" s="22"/>
      <c r="O56" s="3"/>
      <c r="P56" s="3"/>
    </row>
    <row r="57" spans="1:16" ht="12.75">
      <c r="A57" s="57"/>
      <c r="B57" s="3" t="s">
        <v>29</v>
      </c>
      <c r="C57" s="58">
        <f>SUM(C58:C59)</f>
        <v>23707</v>
      </c>
      <c r="D57" s="58">
        <f>SUM(D58:D59)</f>
        <v>12052</v>
      </c>
      <c r="E57" s="58">
        <f>SUM(E58:E59)</f>
        <v>11655</v>
      </c>
      <c r="F57" s="58">
        <f>SUM(F58:F59)</f>
        <v>1363</v>
      </c>
      <c r="G57" s="58">
        <f>SUM(G58:G59)</f>
        <v>0</v>
      </c>
      <c r="M57" s="3"/>
      <c r="N57" s="22"/>
      <c r="O57" s="3"/>
      <c r="P57" s="3"/>
    </row>
    <row r="58" spans="1:16" ht="12.75">
      <c r="A58" s="57"/>
      <c r="B58" s="69" t="s">
        <v>72</v>
      </c>
      <c r="C58" s="59">
        <f aca="true" t="shared" si="4" ref="C58:G59">C45+C50</f>
        <v>2327</v>
      </c>
      <c r="D58" s="59">
        <f t="shared" si="4"/>
        <v>1228</v>
      </c>
      <c r="E58" s="59">
        <f t="shared" si="4"/>
        <v>1099</v>
      </c>
      <c r="F58" s="59">
        <f t="shared" si="4"/>
        <v>134</v>
      </c>
      <c r="G58" s="59">
        <f t="shared" si="4"/>
        <v>0</v>
      </c>
      <c r="M58" s="3"/>
      <c r="N58" s="22"/>
      <c r="O58" s="3"/>
      <c r="P58" s="3"/>
    </row>
    <row r="59" spans="1:16" ht="13.5" thickBot="1">
      <c r="A59" s="57"/>
      <c r="B59" s="69" t="s">
        <v>78</v>
      </c>
      <c r="C59" s="59">
        <f t="shared" si="4"/>
        <v>21380</v>
      </c>
      <c r="D59" s="59">
        <f t="shared" si="4"/>
        <v>10824</v>
      </c>
      <c r="E59" s="59">
        <f t="shared" si="4"/>
        <v>10556</v>
      </c>
      <c r="F59" s="59">
        <f t="shared" si="4"/>
        <v>1229</v>
      </c>
      <c r="G59" s="59">
        <f t="shared" si="4"/>
        <v>0</v>
      </c>
      <c r="M59" s="3"/>
      <c r="N59" s="22"/>
      <c r="O59" s="3"/>
      <c r="P59" s="3"/>
    </row>
    <row r="60" spans="1:17" ht="13.5" thickBot="1">
      <c r="A60" s="79" t="s">
        <v>2</v>
      </c>
      <c r="B60" s="81"/>
      <c r="C60" s="33">
        <f>SUM(C55:C57)</f>
        <v>196170</v>
      </c>
      <c r="D60" s="14">
        <f>SUM(D55:D57)</f>
        <v>98493</v>
      </c>
      <c r="E60" s="15">
        <f>SUM(E55:E57)</f>
        <v>97677</v>
      </c>
      <c r="F60" s="30">
        <f>SUM(F55:F57)</f>
        <v>7631</v>
      </c>
      <c r="G60" s="31">
        <f>SUM(G55:G57)</f>
        <v>1032</v>
      </c>
      <c r="I60" s="36"/>
      <c r="J60" s="36"/>
      <c r="K60" s="36"/>
      <c r="L60" s="36"/>
      <c r="M60" s="36"/>
      <c r="N60" s="36"/>
      <c r="O60" s="36"/>
      <c r="P60" s="36"/>
      <c r="Q60" s="36"/>
    </row>
    <row r="61" spans="1:16" s="28" customFormat="1" ht="13.5" thickBot="1">
      <c r="A61" s="29"/>
      <c r="B61" s="46" t="s">
        <v>83</v>
      </c>
      <c r="C61" s="35">
        <f>C60-C59-C56</f>
        <v>174593</v>
      </c>
      <c r="D61" s="35">
        <f>D60-D59-D56</f>
        <v>87559</v>
      </c>
      <c r="E61" s="35">
        <f>E60-E59-E56</f>
        <v>87034</v>
      </c>
      <c r="F61" s="35">
        <f>F60-F59-F56</f>
        <v>6394</v>
      </c>
      <c r="G61" s="35">
        <f>G60-G59-G56</f>
        <v>1031</v>
      </c>
      <c r="M61" s="3"/>
      <c r="N61" s="21"/>
      <c r="O61" s="3"/>
      <c r="P61" s="3"/>
    </row>
    <row r="62" spans="1:16" ht="13.5" thickBot="1">
      <c r="A62" s="82" t="s">
        <v>10</v>
      </c>
      <c r="B62" s="83"/>
      <c r="C62" s="84" t="s">
        <v>7</v>
      </c>
      <c r="D62" s="85"/>
      <c r="E62" s="86"/>
      <c r="F62" s="87" t="str">
        <f>"GRUPOS"</f>
        <v>GRUPOS</v>
      </c>
      <c r="G62" s="89" t="str">
        <f>"ESCUELAS"</f>
        <v>ESCUELAS</v>
      </c>
      <c r="M62" s="3"/>
      <c r="N62" s="3"/>
      <c r="O62" s="3"/>
      <c r="P62" s="3"/>
    </row>
    <row r="63" spans="1:16" ht="13.5" thickBot="1">
      <c r="A63" s="79" t="s">
        <v>24</v>
      </c>
      <c r="B63" s="80"/>
      <c r="C63" s="32" t="str">
        <f>"TOTAL"</f>
        <v>TOTAL</v>
      </c>
      <c r="D63" s="12" t="str">
        <f>"HOM"</f>
        <v>HOM</v>
      </c>
      <c r="E63" s="13" t="str">
        <f>"MUJ"</f>
        <v>MUJ</v>
      </c>
      <c r="F63" s="88"/>
      <c r="G63" s="90"/>
      <c r="M63" s="3"/>
      <c r="N63" s="3"/>
      <c r="O63" s="3"/>
      <c r="P63" s="3"/>
    </row>
    <row r="64" spans="1:16" ht="12.75">
      <c r="A64" s="57" t="s">
        <v>0</v>
      </c>
      <c r="B64" s="55"/>
      <c r="C64" s="56">
        <f>SUM(C65:C66)</f>
        <v>72884</v>
      </c>
      <c r="D64" s="56">
        <f>SUM(D65:D66)</f>
        <v>36817</v>
      </c>
      <c r="E64" s="56">
        <f>SUM(E65:E66)</f>
        <v>36067</v>
      </c>
      <c r="F64" s="56">
        <f>SUM(F65:F66)</f>
        <v>5390</v>
      </c>
      <c r="G64" s="56">
        <f>SUM(G65:G66)</f>
        <v>1547</v>
      </c>
      <c r="M64" s="3"/>
      <c r="N64" s="18"/>
      <c r="O64" s="3"/>
      <c r="P64" s="3"/>
    </row>
    <row r="65" spans="1:16" ht="12.75">
      <c r="A65" s="57"/>
      <c r="B65" s="55" t="s">
        <v>5</v>
      </c>
      <c r="C65" s="59">
        <v>71864</v>
      </c>
      <c r="D65" s="59">
        <v>36280</v>
      </c>
      <c r="E65" s="59">
        <v>35584</v>
      </c>
      <c r="F65" s="59">
        <v>5319</v>
      </c>
      <c r="G65" s="59">
        <v>1547</v>
      </c>
      <c r="M65" s="3"/>
      <c r="N65" s="18"/>
      <c r="O65" s="3"/>
      <c r="P65" s="3"/>
    </row>
    <row r="66" spans="1:16" ht="12.75">
      <c r="A66" s="57"/>
      <c r="B66" s="55" t="s">
        <v>6</v>
      </c>
      <c r="C66" s="59">
        <v>1020</v>
      </c>
      <c r="D66" s="59">
        <v>537</v>
      </c>
      <c r="E66" s="59">
        <v>483</v>
      </c>
      <c r="F66" s="59">
        <v>71</v>
      </c>
      <c r="G66" s="59">
        <v>0</v>
      </c>
      <c r="M66" s="3"/>
      <c r="N66" s="21"/>
      <c r="O66" s="3"/>
      <c r="P66" s="3"/>
    </row>
    <row r="67" spans="1:16" ht="12.75">
      <c r="A67" s="57" t="s">
        <v>1</v>
      </c>
      <c r="B67" s="55"/>
      <c r="C67" s="58">
        <f>SUM(C68:C69)</f>
        <v>15747</v>
      </c>
      <c r="D67" s="58">
        <f>SUM(D68:D69)</f>
        <v>8078</v>
      </c>
      <c r="E67" s="58">
        <f>SUM(E68:E69)</f>
        <v>7669</v>
      </c>
      <c r="F67" s="58">
        <f>SUM(F68:F69)</f>
        <v>1131</v>
      </c>
      <c r="G67" s="58">
        <f>SUM(G68:G69)</f>
        <v>409</v>
      </c>
      <c r="M67" s="3"/>
      <c r="N67" s="21"/>
      <c r="O67" s="3"/>
      <c r="P67" s="3"/>
    </row>
    <row r="68" spans="1:16" ht="12.75">
      <c r="A68" s="57"/>
      <c r="B68" s="55" t="s">
        <v>5</v>
      </c>
      <c r="C68" s="59">
        <v>15495</v>
      </c>
      <c r="D68" s="59">
        <v>7947</v>
      </c>
      <c r="E68" s="59">
        <v>7548</v>
      </c>
      <c r="F68" s="59">
        <v>1118</v>
      </c>
      <c r="G68" s="59">
        <v>409</v>
      </c>
      <c r="M68" s="3"/>
      <c r="N68" s="21"/>
      <c r="O68" s="3"/>
      <c r="P68" s="3"/>
    </row>
    <row r="69" spans="1:16" ht="12.75">
      <c r="A69" s="57"/>
      <c r="B69" s="55" t="s">
        <v>6</v>
      </c>
      <c r="C69" s="59">
        <v>252</v>
      </c>
      <c r="D69" s="59">
        <v>131</v>
      </c>
      <c r="E69" s="59">
        <v>121</v>
      </c>
      <c r="F69" s="59">
        <v>13</v>
      </c>
      <c r="G69" s="59">
        <v>0</v>
      </c>
      <c r="M69" s="3"/>
      <c r="N69" s="21"/>
      <c r="O69" s="3"/>
      <c r="P69" s="3"/>
    </row>
    <row r="70" spans="1:16" ht="12.75">
      <c r="A70" s="57"/>
      <c r="B70" s="55"/>
      <c r="C70" s="59"/>
      <c r="D70" s="59"/>
      <c r="E70" s="59"/>
      <c r="F70" s="59"/>
      <c r="G70" s="59"/>
      <c r="M70" s="3"/>
      <c r="N70" s="21"/>
      <c r="O70" s="3"/>
      <c r="P70" s="3"/>
    </row>
    <row r="71" spans="1:16" ht="12.75">
      <c r="A71" s="57"/>
      <c r="B71" s="3" t="s">
        <v>28</v>
      </c>
      <c r="C71" s="58">
        <f aca="true" t="shared" si="5" ref="C71:G72">C65+C68</f>
        <v>87359</v>
      </c>
      <c r="D71" s="58">
        <f t="shared" si="5"/>
        <v>44227</v>
      </c>
      <c r="E71" s="58">
        <f t="shared" si="5"/>
        <v>43132</v>
      </c>
      <c r="F71" s="58">
        <f t="shared" si="5"/>
        <v>6437</v>
      </c>
      <c r="G71" s="58">
        <f t="shared" si="5"/>
        <v>1956</v>
      </c>
      <c r="M71" s="3"/>
      <c r="N71" s="21"/>
      <c r="O71" s="3"/>
      <c r="P71" s="3"/>
    </row>
    <row r="72" spans="1:16" ht="13.5" thickBot="1">
      <c r="A72" s="57"/>
      <c r="B72" s="3" t="s">
        <v>29</v>
      </c>
      <c r="C72" s="58">
        <f t="shared" si="5"/>
        <v>1272</v>
      </c>
      <c r="D72" s="58">
        <f t="shared" si="5"/>
        <v>668</v>
      </c>
      <c r="E72" s="58">
        <f t="shared" si="5"/>
        <v>604</v>
      </c>
      <c r="F72" s="58">
        <f t="shared" si="5"/>
        <v>84</v>
      </c>
      <c r="G72" s="58">
        <f t="shared" si="5"/>
        <v>0</v>
      </c>
      <c r="M72" s="3"/>
      <c r="N72" s="21"/>
      <c r="O72" s="3"/>
      <c r="P72" s="3"/>
    </row>
    <row r="73" spans="1:17" ht="13.5" thickBot="1">
      <c r="A73" s="79" t="s">
        <v>2</v>
      </c>
      <c r="B73" s="81"/>
      <c r="C73" s="33">
        <f>SUM(C71:C72)</f>
        <v>88631</v>
      </c>
      <c r="D73" s="14">
        <f>SUM(D71:D72)</f>
        <v>44895</v>
      </c>
      <c r="E73" s="15">
        <f>SUM(E71:E72)</f>
        <v>43736</v>
      </c>
      <c r="F73" s="30">
        <f>SUM(F71:F72)</f>
        <v>6521</v>
      </c>
      <c r="G73" s="31">
        <f>SUM(G71:G72)</f>
        <v>1956</v>
      </c>
      <c r="I73" s="36"/>
      <c r="J73" s="36"/>
      <c r="K73" s="36"/>
      <c r="L73" s="36"/>
      <c r="M73" s="36"/>
      <c r="N73" s="36"/>
      <c r="O73" s="36"/>
      <c r="P73" s="36"/>
      <c r="Q73" s="36"/>
    </row>
    <row r="74" spans="1:16" s="28" customFormat="1" ht="13.5" thickBot="1">
      <c r="A74" s="29"/>
      <c r="B74" s="46" t="s">
        <v>83</v>
      </c>
      <c r="C74" s="35">
        <f>C73</f>
        <v>88631</v>
      </c>
      <c r="D74" s="35">
        <f>D73</f>
        <v>44895</v>
      </c>
      <c r="E74" s="35">
        <f>E73</f>
        <v>43736</v>
      </c>
      <c r="F74" s="35">
        <f>F73</f>
        <v>6521</v>
      </c>
      <c r="G74" s="35">
        <f>G73</f>
        <v>1956</v>
      </c>
      <c r="M74" s="3"/>
      <c r="N74" s="21"/>
      <c r="O74" s="3"/>
      <c r="P74" s="3"/>
    </row>
    <row r="75" spans="1:16" ht="13.5" thickBot="1">
      <c r="A75" s="82" t="s">
        <v>9</v>
      </c>
      <c r="B75" s="83"/>
      <c r="C75" s="84" t="s">
        <v>7</v>
      </c>
      <c r="D75" s="85"/>
      <c r="E75" s="86"/>
      <c r="F75" s="87" t="str">
        <f>"GRUPOS"</f>
        <v>GRUPOS</v>
      </c>
      <c r="G75" s="89" t="str">
        <f>"ESCUELAS"</f>
        <v>ESCUELAS</v>
      </c>
      <c r="M75" s="3"/>
      <c r="N75" s="21"/>
      <c r="O75" s="3"/>
      <c r="P75" s="3"/>
    </row>
    <row r="76" spans="1:16" ht="13.5" thickBot="1">
      <c r="A76" s="79" t="s">
        <v>24</v>
      </c>
      <c r="B76" s="80"/>
      <c r="C76" s="32" t="str">
        <f>"TOTAL"</f>
        <v>TOTAL</v>
      </c>
      <c r="D76" s="12" t="str">
        <f>"HOM"</f>
        <v>HOM</v>
      </c>
      <c r="E76" s="13" t="str">
        <f>"MUJ"</f>
        <v>MUJ</v>
      </c>
      <c r="F76" s="88"/>
      <c r="G76" s="90"/>
      <c r="M76" s="3"/>
      <c r="N76" s="3"/>
      <c r="O76" s="3"/>
      <c r="P76" s="3"/>
    </row>
    <row r="77" spans="1:16" ht="12.75">
      <c r="A77" s="57" t="s">
        <v>0</v>
      </c>
      <c r="B77" s="55"/>
      <c r="C77" s="56">
        <f>SUM(C78:C79)</f>
        <v>582</v>
      </c>
      <c r="D77" s="56">
        <f>SUM(D78:D79)</f>
        <v>287</v>
      </c>
      <c r="E77" s="56">
        <f>SUM(E78:E79)</f>
        <v>295</v>
      </c>
      <c r="F77" s="56">
        <f>SUM(F78:F79)</f>
        <v>27</v>
      </c>
      <c r="G77" s="56">
        <f>SUM(G78:G79)</f>
        <v>1</v>
      </c>
      <c r="M77" s="3"/>
      <c r="N77" s="18"/>
      <c r="O77" s="3"/>
      <c r="P77" s="3"/>
    </row>
    <row r="78" spans="1:16" ht="12.75">
      <c r="A78" s="57"/>
      <c r="B78" s="55" t="s">
        <v>5</v>
      </c>
      <c r="C78" s="59">
        <v>395</v>
      </c>
      <c r="D78" s="59">
        <v>198</v>
      </c>
      <c r="E78" s="59">
        <v>197</v>
      </c>
      <c r="F78" s="59">
        <v>12</v>
      </c>
      <c r="G78" s="59">
        <v>1</v>
      </c>
      <c r="M78" s="3"/>
      <c r="N78" s="18"/>
      <c r="O78" s="3"/>
      <c r="P78" s="3"/>
    </row>
    <row r="79" spans="1:16" ht="12.75">
      <c r="A79" s="57"/>
      <c r="B79" s="55" t="s">
        <v>6</v>
      </c>
      <c r="C79" s="59">
        <v>187</v>
      </c>
      <c r="D79" s="59">
        <v>89</v>
      </c>
      <c r="E79" s="59">
        <v>98</v>
      </c>
      <c r="F79" s="59">
        <v>15</v>
      </c>
      <c r="G79" s="59">
        <v>0</v>
      </c>
      <c r="M79" s="3"/>
      <c r="N79" s="21"/>
      <c r="O79" s="3"/>
      <c r="P79" s="3"/>
    </row>
    <row r="80" spans="1:16" ht="12.75">
      <c r="A80" s="57" t="s">
        <v>1</v>
      </c>
      <c r="B80" s="55"/>
      <c r="C80" s="58">
        <f>SUM(C81:C82)</f>
        <v>145</v>
      </c>
      <c r="D80" s="58">
        <f>SUM(D81:D82)</f>
        <v>66</v>
      </c>
      <c r="E80" s="58">
        <f>SUM(E81:E82)</f>
        <v>79</v>
      </c>
      <c r="F80" s="58">
        <f>SUM(F81:F82)</f>
        <v>9</v>
      </c>
      <c r="G80" s="58">
        <f>SUM(G81:G82)</f>
        <v>0</v>
      </c>
      <c r="M80" s="3"/>
      <c r="N80" s="21"/>
      <c r="O80" s="3"/>
      <c r="P80" s="3"/>
    </row>
    <row r="81" spans="1:16" ht="12.75">
      <c r="A81" s="57"/>
      <c r="B81" s="55" t="s">
        <v>5</v>
      </c>
      <c r="C81" s="59">
        <v>0</v>
      </c>
      <c r="D81" s="59">
        <v>0</v>
      </c>
      <c r="E81" s="59">
        <v>0</v>
      </c>
      <c r="F81" s="59">
        <v>0</v>
      </c>
      <c r="G81" s="59">
        <v>0</v>
      </c>
      <c r="M81" s="3"/>
      <c r="N81" s="21"/>
      <c r="O81" s="3"/>
      <c r="P81" s="3"/>
    </row>
    <row r="82" spans="1:16" ht="12.75">
      <c r="A82" s="57"/>
      <c r="B82" s="55" t="s">
        <v>6</v>
      </c>
      <c r="C82" s="59">
        <v>145</v>
      </c>
      <c r="D82" s="59">
        <v>66</v>
      </c>
      <c r="E82" s="59">
        <v>79</v>
      </c>
      <c r="F82" s="59">
        <v>9</v>
      </c>
      <c r="G82" s="59">
        <v>0</v>
      </c>
      <c r="M82" s="3"/>
      <c r="N82" s="21"/>
      <c r="O82" s="3"/>
      <c r="P82" s="3"/>
    </row>
    <row r="83" spans="1:16" ht="12.75">
      <c r="A83" s="57"/>
      <c r="B83" s="55"/>
      <c r="C83" s="59"/>
      <c r="D83" s="59"/>
      <c r="E83" s="59"/>
      <c r="F83" s="59"/>
      <c r="G83" s="59"/>
      <c r="M83" s="3"/>
      <c r="N83" s="21"/>
      <c r="O83" s="3"/>
      <c r="P83" s="3"/>
    </row>
    <row r="84" spans="1:16" ht="12.75">
      <c r="A84" s="57"/>
      <c r="B84" s="3" t="s">
        <v>28</v>
      </c>
      <c r="C84" s="58">
        <f aca="true" t="shared" si="6" ref="C84:G85">C78+C81</f>
        <v>395</v>
      </c>
      <c r="D84" s="58">
        <f t="shared" si="6"/>
        <v>198</v>
      </c>
      <c r="E84" s="58">
        <f t="shared" si="6"/>
        <v>197</v>
      </c>
      <c r="F84" s="58">
        <f t="shared" si="6"/>
        <v>12</v>
      </c>
      <c r="G84" s="58">
        <f t="shared" si="6"/>
        <v>1</v>
      </c>
      <c r="M84" s="3"/>
      <c r="N84" s="21"/>
      <c r="O84" s="3"/>
      <c r="P84" s="3"/>
    </row>
    <row r="85" spans="1:16" ht="13.5" thickBot="1">
      <c r="A85" s="57"/>
      <c r="B85" s="3" t="s">
        <v>29</v>
      </c>
      <c r="C85" s="58">
        <f t="shared" si="6"/>
        <v>332</v>
      </c>
      <c r="D85" s="58">
        <f t="shared" si="6"/>
        <v>155</v>
      </c>
      <c r="E85" s="58">
        <f t="shared" si="6"/>
        <v>177</v>
      </c>
      <c r="F85" s="58">
        <f t="shared" si="6"/>
        <v>24</v>
      </c>
      <c r="G85" s="58">
        <f t="shared" si="6"/>
        <v>0</v>
      </c>
      <c r="M85" s="3"/>
      <c r="N85" s="21"/>
      <c r="O85" s="3"/>
      <c r="P85" s="3"/>
    </row>
    <row r="86" spans="1:16" ht="13.5" thickBot="1">
      <c r="A86" s="79" t="s">
        <v>2</v>
      </c>
      <c r="B86" s="81"/>
      <c r="C86" s="33">
        <f>SUM(C84:C85)</f>
        <v>727</v>
      </c>
      <c r="D86" s="14">
        <f>SUM(D84:D85)</f>
        <v>353</v>
      </c>
      <c r="E86" s="15">
        <f>SUM(E84:E85)</f>
        <v>374</v>
      </c>
      <c r="F86" s="30">
        <f>SUM(F84:F85)</f>
        <v>36</v>
      </c>
      <c r="G86" s="31">
        <f>SUM(G84:G85)</f>
        <v>1</v>
      </c>
      <c r="M86" s="3"/>
      <c r="N86" s="21"/>
      <c r="O86" s="3"/>
      <c r="P86" s="3"/>
    </row>
    <row r="87" spans="1:16" ht="12.75">
      <c r="A87" s="6"/>
      <c r="B87" s="7"/>
      <c r="C87" s="10"/>
      <c r="D87" s="10"/>
      <c r="E87" s="10"/>
      <c r="F87" s="10"/>
      <c r="G87" s="5"/>
      <c r="M87" s="3"/>
      <c r="N87" s="3"/>
      <c r="O87" s="3"/>
      <c r="P87" s="3"/>
    </row>
    <row r="88" spans="1:16" ht="12.75">
      <c r="A88" s="62" t="s">
        <v>88</v>
      </c>
      <c r="M88" s="3"/>
      <c r="N88" s="3"/>
      <c r="O88" s="3"/>
      <c r="P88" s="3"/>
    </row>
    <row r="89" ht="12.75">
      <c r="A89" s="62" t="s">
        <v>47</v>
      </c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</sheetData>
  <sheetProtection/>
  <mergeCells count="25">
    <mergeCell ref="G75:G76"/>
    <mergeCell ref="G39:G40"/>
    <mergeCell ref="G62:G63"/>
    <mergeCell ref="A8:G8"/>
    <mergeCell ref="A37:B37"/>
    <mergeCell ref="A40:B40"/>
    <mergeCell ref="A73:B73"/>
    <mergeCell ref="A63:B63"/>
    <mergeCell ref="F39:F40"/>
    <mergeCell ref="A11:B11"/>
    <mergeCell ref="A60:B60"/>
    <mergeCell ref="A62:B62"/>
    <mergeCell ref="A86:B86"/>
    <mergeCell ref="A75:B75"/>
    <mergeCell ref="C75:E75"/>
    <mergeCell ref="F75:F76"/>
    <mergeCell ref="F62:F63"/>
    <mergeCell ref="A76:B76"/>
    <mergeCell ref="C62:E62"/>
    <mergeCell ref="G10:G11"/>
    <mergeCell ref="A10:B10"/>
    <mergeCell ref="C10:E10"/>
    <mergeCell ref="F10:F11"/>
    <mergeCell ref="A39:B39"/>
    <mergeCell ref="C39:E39"/>
  </mergeCells>
  <printOptions/>
  <pageMargins left="0.75" right="0.75" top="1" bottom="1" header="0" footer="0"/>
  <pageSetup fitToHeight="1" fitToWidth="1" horizontalDpi="600" verticalDpi="600" orientation="portrait" scale="55" r:id="rId2"/>
  <ignoredErrors>
    <ignoredError sqref="D20:F20 D27:F27 C15:E15 F15 G15 G20 G27" formula="1"/>
    <ignoredError sqref="D47:F47 E41:F41 G47 G4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29.28125" style="0" customWidth="1"/>
    <col min="3" max="7" width="10.7109375" style="24" customWidth="1"/>
    <col min="8" max="8" width="9.7109375" style="0" bestFit="1" customWidth="1"/>
    <col min="9" max="9" width="9.28125" style="0" bestFit="1" customWidth="1"/>
    <col min="10" max="10" width="9.7109375" style="0" bestFit="1" customWidth="1"/>
  </cols>
  <sheetData>
    <row r="1" spans="13:20" ht="12.75">
      <c r="M1" s="3"/>
      <c r="N1" s="3"/>
      <c r="O1" s="3"/>
      <c r="P1" s="3"/>
      <c r="Q1" s="3"/>
      <c r="R1" s="3"/>
      <c r="S1" s="3"/>
      <c r="T1" s="3"/>
    </row>
    <row r="2" spans="13:20" ht="12.75">
      <c r="M2" s="3"/>
      <c r="N2" s="3"/>
      <c r="O2" s="3"/>
      <c r="P2" s="3"/>
      <c r="Q2" s="3"/>
      <c r="R2" s="3"/>
      <c r="S2" s="3"/>
      <c r="T2" s="3"/>
    </row>
    <row r="3" spans="13:20" ht="12.75">
      <c r="M3" s="3"/>
      <c r="N3" s="3"/>
      <c r="O3" s="3"/>
      <c r="P3" s="3"/>
      <c r="Q3" s="3"/>
      <c r="R3" s="3"/>
      <c r="S3" s="3"/>
      <c r="T3" s="3"/>
    </row>
    <row r="4" spans="13:20" ht="12.75">
      <c r="M4" s="3"/>
      <c r="N4" s="3"/>
      <c r="O4" s="3"/>
      <c r="P4" s="3"/>
      <c r="Q4" s="3"/>
      <c r="R4" s="3"/>
      <c r="S4" s="3"/>
      <c r="T4" s="3"/>
    </row>
    <row r="5" spans="13:20" ht="12.75">
      <c r="M5" s="3"/>
      <c r="N5" s="3"/>
      <c r="O5" s="3"/>
      <c r="P5" s="3"/>
      <c r="Q5" s="3"/>
      <c r="R5" s="3"/>
      <c r="S5" s="3"/>
      <c r="T5" s="3"/>
    </row>
    <row r="6" spans="6:20" ht="12.75">
      <c r="F6" s="77"/>
      <c r="G6" s="77"/>
      <c r="H6" s="28"/>
      <c r="M6" s="3"/>
      <c r="N6" s="3"/>
      <c r="O6" s="3"/>
      <c r="P6" s="3"/>
      <c r="Q6" s="3"/>
      <c r="R6" s="3"/>
      <c r="S6" s="3"/>
      <c r="T6" s="3"/>
    </row>
    <row r="7" spans="13:20" ht="12.75">
      <c r="M7" s="3"/>
      <c r="N7" s="3"/>
      <c r="O7" s="3"/>
      <c r="P7" s="3"/>
      <c r="Q7" s="3"/>
      <c r="R7" s="3"/>
      <c r="S7" s="3"/>
      <c r="T7" s="3"/>
    </row>
    <row r="8" spans="1:20" ht="12.75">
      <c r="A8" s="91" t="s">
        <v>92</v>
      </c>
      <c r="B8" s="91"/>
      <c r="C8" s="91"/>
      <c r="D8" s="91"/>
      <c r="E8" s="91"/>
      <c r="F8" s="91"/>
      <c r="G8" s="91"/>
      <c r="M8" s="3"/>
      <c r="N8" s="3"/>
      <c r="O8" s="3"/>
      <c r="P8" s="3"/>
      <c r="Q8" s="3"/>
      <c r="R8" s="3"/>
      <c r="S8" s="3"/>
      <c r="T8" s="3"/>
    </row>
    <row r="9" spans="1:20" s="28" customFormat="1" ht="13.5" thickBot="1">
      <c r="A9" s="27"/>
      <c r="B9" s="27"/>
      <c r="C9" s="27"/>
      <c r="D9" s="27"/>
      <c r="E9" s="27"/>
      <c r="F9" s="27"/>
      <c r="G9" s="27"/>
      <c r="M9" s="3"/>
      <c r="N9" s="3"/>
      <c r="O9" s="3"/>
      <c r="P9" s="3"/>
      <c r="Q9" s="3"/>
      <c r="R9" s="3"/>
      <c r="S9" s="3"/>
      <c r="T9" s="3"/>
    </row>
    <row r="10" spans="1:20" ht="13.5" thickBot="1">
      <c r="A10" s="82" t="s">
        <v>8</v>
      </c>
      <c r="B10" s="83"/>
      <c r="C10" s="84" t="s">
        <v>7</v>
      </c>
      <c r="D10" s="85"/>
      <c r="E10" s="86"/>
      <c r="F10" s="87" t="str">
        <f>"GRUPOS"</f>
        <v>GRUPOS</v>
      </c>
      <c r="G10" s="89" t="str">
        <f>"ESCUELAS"</f>
        <v>ESCUELAS</v>
      </c>
      <c r="M10" s="3"/>
      <c r="N10" s="3"/>
      <c r="O10" s="3"/>
      <c r="P10" s="3"/>
      <c r="Q10" s="3"/>
      <c r="R10" s="3"/>
      <c r="S10" s="3"/>
      <c r="T10" s="3"/>
    </row>
    <row r="11" spans="1:20" ht="13.5" thickBot="1">
      <c r="A11" s="79" t="s">
        <v>24</v>
      </c>
      <c r="B11" s="80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88"/>
      <c r="G11" s="90"/>
      <c r="M11" s="3"/>
      <c r="N11" s="16"/>
      <c r="O11" s="3"/>
      <c r="P11" s="3"/>
      <c r="Q11" s="3"/>
      <c r="R11" s="3"/>
      <c r="S11" s="3"/>
      <c r="T11" s="3"/>
    </row>
    <row r="12" spans="1:20" s="55" customFormat="1" ht="12.75" customHeight="1">
      <c r="A12" s="57" t="s">
        <v>0</v>
      </c>
      <c r="C12" s="56">
        <f>SUM(C13:C15)</f>
        <v>654245</v>
      </c>
      <c r="D12" s="56">
        <f>SUM(D13:D15)</f>
        <v>330510</v>
      </c>
      <c r="E12" s="56">
        <f>SUM(E13:E15)</f>
        <v>323735</v>
      </c>
      <c r="F12" s="56">
        <f>SUM(F13:F15)</f>
        <v>27194</v>
      </c>
      <c r="G12" s="56">
        <f>SUM(G13:G15)</f>
        <v>2481</v>
      </c>
      <c r="M12" s="3"/>
      <c r="N12" s="17"/>
      <c r="O12" s="92"/>
      <c r="P12" s="92"/>
      <c r="Q12" s="92"/>
      <c r="R12" s="92"/>
      <c r="S12" s="3"/>
      <c r="T12" s="3"/>
    </row>
    <row r="13" spans="1:20" s="55" customFormat="1" ht="12.75" customHeight="1">
      <c r="A13" s="57"/>
      <c r="B13" s="55" t="s">
        <v>33</v>
      </c>
      <c r="C13" s="60">
        <f>C33+C53</f>
        <v>651204</v>
      </c>
      <c r="D13" s="60">
        <f>D33+D53</f>
        <v>329102</v>
      </c>
      <c r="E13" s="60">
        <f>E33+E53</f>
        <v>322102</v>
      </c>
      <c r="F13" s="60">
        <f>F33+F53</f>
        <v>26908</v>
      </c>
      <c r="G13" s="60">
        <f>G33+G53</f>
        <v>2426</v>
      </c>
      <c r="M13" s="3"/>
      <c r="N13" s="17"/>
      <c r="O13" s="18"/>
      <c r="P13" s="18"/>
      <c r="Q13" s="18"/>
      <c r="R13" s="18"/>
      <c r="S13" s="3"/>
      <c r="T13" s="3"/>
    </row>
    <row r="14" spans="1:20" s="55" customFormat="1" ht="12.75" customHeight="1">
      <c r="A14" s="57"/>
      <c r="B14" s="55" t="s">
        <v>30</v>
      </c>
      <c r="C14" s="60">
        <f aca="true" t="shared" si="0" ref="C14:G15">C34</f>
        <v>2095</v>
      </c>
      <c r="D14" s="60">
        <f t="shared" si="0"/>
        <v>1103</v>
      </c>
      <c r="E14" s="60">
        <f t="shared" si="0"/>
        <v>992</v>
      </c>
      <c r="F14" s="60">
        <f t="shared" si="0"/>
        <v>109</v>
      </c>
      <c r="G14" s="60">
        <f t="shared" si="0"/>
        <v>10</v>
      </c>
      <c r="M14" s="3"/>
      <c r="N14" s="17"/>
      <c r="O14" s="18"/>
      <c r="P14" s="18"/>
      <c r="Q14" s="18"/>
      <c r="R14" s="18"/>
      <c r="S14" s="3"/>
      <c r="T14" s="3"/>
    </row>
    <row r="15" spans="1:20" s="55" customFormat="1" ht="12.75" customHeight="1">
      <c r="A15" s="57"/>
      <c r="B15" s="55" t="s">
        <v>31</v>
      </c>
      <c r="C15" s="60">
        <f t="shared" si="0"/>
        <v>946</v>
      </c>
      <c r="D15" s="60">
        <f t="shared" si="0"/>
        <v>305</v>
      </c>
      <c r="E15" s="60">
        <f t="shared" si="0"/>
        <v>641</v>
      </c>
      <c r="F15" s="60">
        <f t="shared" si="0"/>
        <v>177</v>
      </c>
      <c r="G15" s="60">
        <f t="shared" si="0"/>
        <v>45</v>
      </c>
      <c r="M15" s="3"/>
      <c r="N15" s="17"/>
      <c r="O15" s="18"/>
      <c r="P15" s="18"/>
      <c r="Q15" s="18"/>
      <c r="R15" s="18"/>
      <c r="S15" s="3"/>
      <c r="T15" s="3"/>
    </row>
    <row r="16" spans="1:20" s="55" customFormat="1" ht="12.75">
      <c r="A16" s="57" t="s">
        <v>1</v>
      </c>
      <c r="C16" s="56">
        <f>SUM(C17:C19)</f>
        <v>177239</v>
      </c>
      <c r="D16" s="56">
        <f>SUM(D17:D19)</f>
        <v>90030</v>
      </c>
      <c r="E16" s="56">
        <f>SUM(E17:E19)</f>
        <v>87209</v>
      </c>
      <c r="F16" s="56">
        <f>SUM(F17:F19)</f>
        <v>6777</v>
      </c>
      <c r="G16" s="56">
        <f>SUM(G17:G19)</f>
        <v>588</v>
      </c>
      <c r="M16" s="3"/>
      <c r="N16" s="25"/>
      <c r="O16" s="19"/>
      <c r="P16" s="19"/>
      <c r="Q16" s="19"/>
      <c r="R16" s="20"/>
      <c r="S16" s="3"/>
      <c r="T16" s="3"/>
    </row>
    <row r="17" spans="1:20" s="55" customFormat="1" ht="12.75">
      <c r="A17" s="57"/>
      <c r="B17" s="55" t="s">
        <v>33</v>
      </c>
      <c r="C17" s="59">
        <f>C37+C55</f>
        <v>176762</v>
      </c>
      <c r="D17" s="59">
        <f>D37+D55</f>
        <v>89809</v>
      </c>
      <c r="E17" s="59">
        <f>E37+E55</f>
        <v>86953</v>
      </c>
      <c r="F17" s="59">
        <f>F37+F55</f>
        <v>6743</v>
      </c>
      <c r="G17" s="59">
        <f>G37+G55</f>
        <v>583</v>
      </c>
      <c r="M17" s="3"/>
      <c r="N17" s="25"/>
      <c r="O17" s="19"/>
      <c r="P17" s="19"/>
      <c r="Q17" s="19"/>
      <c r="R17" s="20"/>
      <c r="S17" s="3"/>
      <c r="T17" s="3"/>
    </row>
    <row r="18" spans="1:20" s="55" customFormat="1" ht="12.75">
      <c r="A18" s="57"/>
      <c r="B18" s="55" t="s">
        <v>30</v>
      </c>
      <c r="C18" s="59">
        <f aca="true" t="shared" si="1" ref="C18:G19">C38</f>
        <v>388</v>
      </c>
      <c r="D18" s="59">
        <f t="shared" si="1"/>
        <v>196</v>
      </c>
      <c r="E18" s="59">
        <f t="shared" si="1"/>
        <v>192</v>
      </c>
      <c r="F18" s="59">
        <f t="shared" si="1"/>
        <v>12</v>
      </c>
      <c r="G18" s="59">
        <f t="shared" si="1"/>
        <v>1</v>
      </c>
      <c r="M18" s="3"/>
      <c r="N18" s="25"/>
      <c r="O18" s="19"/>
      <c r="P18" s="19"/>
      <c r="Q18" s="19"/>
      <c r="R18" s="20"/>
      <c r="S18" s="3"/>
      <c r="T18" s="3"/>
    </row>
    <row r="19" spans="1:20" s="55" customFormat="1" ht="12.75">
      <c r="A19" s="57"/>
      <c r="B19" s="55" t="s">
        <v>31</v>
      </c>
      <c r="C19" s="59">
        <f t="shared" si="1"/>
        <v>89</v>
      </c>
      <c r="D19" s="59">
        <f t="shared" si="1"/>
        <v>25</v>
      </c>
      <c r="E19" s="59">
        <f t="shared" si="1"/>
        <v>64</v>
      </c>
      <c r="F19" s="59">
        <f t="shared" si="1"/>
        <v>22</v>
      </c>
      <c r="G19" s="59">
        <f t="shared" si="1"/>
        <v>4</v>
      </c>
      <c r="M19" s="3"/>
      <c r="N19" s="25"/>
      <c r="O19" s="19"/>
      <c r="P19" s="19"/>
      <c r="Q19" s="19"/>
      <c r="R19" s="20"/>
      <c r="S19" s="3"/>
      <c r="T19" s="3"/>
    </row>
    <row r="20" spans="1:20" s="55" customFormat="1" ht="12.75">
      <c r="A20" s="57" t="s">
        <v>14</v>
      </c>
      <c r="C20" s="56">
        <f>C21</f>
        <v>1581</v>
      </c>
      <c r="D20" s="56">
        <f>D21</f>
        <v>817</v>
      </c>
      <c r="E20" s="56">
        <f>E21</f>
        <v>764</v>
      </c>
      <c r="F20" s="56">
        <f>F21</f>
        <v>62</v>
      </c>
      <c r="G20" s="56">
        <f>G21</f>
        <v>5</v>
      </c>
      <c r="M20" s="3"/>
      <c r="N20" s="25"/>
      <c r="O20" s="19"/>
      <c r="P20" s="19"/>
      <c r="Q20" s="19"/>
      <c r="R20" s="20"/>
      <c r="S20" s="3"/>
      <c r="T20" s="3"/>
    </row>
    <row r="21" spans="1:20" s="55" customFormat="1" ht="12.75">
      <c r="A21" s="57"/>
      <c r="B21" s="55" t="s">
        <v>33</v>
      </c>
      <c r="C21" s="59">
        <f>C41</f>
        <v>1581</v>
      </c>
      <c r="D21" s="59">
        <f>D41</f>
        <v>817</v>
      </c>
      <c r="E21" s="59">
        <f>E41</f>
        <v>764</v>
      </c>
      <c r="F21" s="59">
        <f>F41</f>
        <v>62</v>
      </c>
      <c r="G21" s="59">
        <f>G41</f>
        <v>5</v>
      </c>
      <c r="M21" s="3"/>
      <c r="N21" s="25"/>
      <c r="O21" s="19"/>
      <c r="P21" s="19"/>
      <c r="Q21" s="19"/>
      <c r="R21" s="20"/>
      <c r="S21" s="3"/>
      <c r="T21" s="3"/>
    </row>
    <row r="22" spans="1:20" s="55" customFormat="1" ht="12.75">
      <c r="A22" s="57" t="s">
        <v>3</v>
      </c>
      <c r="C22" s="58">
        <f>C23</f>
        <v>24</v>
      </c>
      <c r="D22" s="58">
        <f>D23</f>
        <v>4</v>
      </c>
      <c r="E22" s="58">
        <f>E23</f>
        <v>20</v>
      </c>
      <c r="F22" s="58">
        <f>F23</f>
        <v>4</v>
      </c>
      <c r="G22" s="58">
        <f>G23</f>
        <v>2</v>
      </c>
      <c r="M22" s="3"/>
      <c r="N22" s="25"/>
      <c r="O22" s="19"/>
      <c r="P22" s="19"/>
      <c r="Q22" s="19"/>
      <c r="R22" s="20"/>
      <c r="S22" s="3"/>
      <c r="T22" s="3"/>
    </row>
    <row r="23" spans="1:20" s="55" customFormat="1" ht="12.75">
      <c r="A23" s="57"/>
      <c r="B23" s="55" t="s">
        <v>33</v>
      </c>
      <c r="C23" s="59">
        <f>C43</f>
        <v>24</v>
      </c>
      <c r="D23" s="59">
        <f>D43</f>
        <v>4</v>
      </c>
      <c r="E23" s="59">
        <f>E43</f>
        <v>20</v>
      </c>
      <c r="F23" s="59">
        <f>F43</f>
        <v>4</v>
      </c>
      <c r="G23" s="59">
        <f>G43</f>
        <v>2</v>
      </c>
      <c r="M23" s="3"/>
      <c r="N23" s="25"/>
      <c r="O23" s="19"/>
      <c r="P23" s="19"/>
      <c r="Q23" s="19"/>
      <c r="R23" s="20"/>
      <c r="S23" s="3"/>
      <c r="T23" s="3"/>
    </row>
    <row r="24" spans="1:20" s="55" customFormat="1" ht="12.75">
      <c r="A24" s="57"/>
      <c r="C24" s="58"/>
      <c r="D24" s="58"/>
      <c r="E24" s="58"/>
      <c r="F24" s="58"/>
      <c r="G24" s="58"/>
      <c r="M24" s="3"/>
      <c r="N24" s="25"/>
      <c r="O24" s="19"/>
      <c r="P24" s="19"/>
      <c r="Q24" s="19"/>
      <c r="R24" s="20"/>
      <c r="S24" s="3"/>
      <c r="T24" s="3"/>
    </row>
    <row r="25" spans="1:20" s="55" customFormat="1" ht="12.75">
      <c r="A25" s="57"/>
      <c r="B25" s="55" t="s">
        <v>32</v>
      </c>
      <c r="C25" s="56">
        <f>C13+C17+C21+C23</f>
        <v>829571</v>
      </c>
      <c r="D25" s="56">
        <f>D13+D17+D21+D23</f>
        <v>419732</v>
      </c>
      <c r="E25" s="56">
        <f>E13+E17+E21+E23</f>
        <v>409839</v>
      </c>
      <c r="F25" s="56">
        <f>F13+F17+F21+F23</f>
        <v>33717</v>
      </c>
      <c r="G25" s="56">
        <f>G13+G17+G21+G23</f>
        <v>3016</v>
      </c>
      <c r="M25" s="3"/>
      <c r="N25" s="25"/>
      <c r="O25" s="19"/>
      <c r="P25" s="19"/>
      <c r="Q25" s="19"/>
      <c r="R25" s="20"/>
      <c r="S25" s="3"/>
      <c r="T25" s="3"/>
    </row>
    <row r="26" spans="1:20" s="55" customFormat="1" ht="12.75">
      <c r="A26" s="57"/>
      <c r="B26" s="55" t="s">
        <v>34</v>
      </c>
      <c r="C26" s="56">
        <f aca="true" t="shared" si="2" ref="C26:G27">C14+C18</f>
        <v>2483</v>
      </c>
      <c r="D26" s="56">
        <f t="shared" si="2"/>
        <v>1299</v>
      </c>
      <c r="E26" s="56">
        <f t="shared" si="2"/>
        <v>1184</v>
      </c>
      <c r="F26" s="56">
        <f t="shared" si="2"/>
        <v>121</v>
      </c>
      <c r="G26" s="56">
        <f t="shared" si="2"/>
        <v>11</v>
      </c>
      <c r="J26" s="75"/>
      <c r="K26" s="75"/>
      <c r="L26" s="75"/>
      <c r="M26" s="75"/>
      <c r="N26" s="75"/>
      <c r="O26" s="19"/>
      <c r="P26" s="19"/>
      <c r="Q26" s="19"/>
      <c r="R26" s="20"/>
      <c r="S26" s="3"/>
      <c r="T26" s="3"/>
    </row>
    <row r="27" spans="1:20" s="55" customFormat="1" ht="13.5" thickBot="1">
      <c r="A27" s="57"/>
      <c r="B27" s="55" t="s">
        <v>35</v>
      </c>
      <c r="C27" s="56">
        <f t="shared" si="2"/>
        <v>1035</v>
      </c>
      <c r="D27" s="56">
        <f t="shared" si="2"/>
        <v>330</v>
      </c>
      <c r="E27" s="56">
        <f t="shared" si="2"/>
        <v>705</v>
      </c>
      <c r="F27" s="56">
        <f t="shared" si="2"/>
        <v>199</v>
      </c>
      <c r="G27" s="56">
        <f t="shared" si="2"/>
        <v>49</v>
      </c>
      <c r="Q27" s="19"/>
      <c r="R27" s="20"/>
      <c r="S27" s="3"/>
      <c r="T27" s="3"/>
    </row>
    <row r="28" spans="1:20" ht="13.5" thickBot="1">
      <c r="A28" s="79" t="s">
        <v>2</v>
      </c>
      <c r="B28" s="81"/>
      <c r="C28" s="33">
        <f>SUM(C25:C27)</f>
        <v>833089</v>
      </c>
      <c r="D28" s="14">
        <f>SUM(D25:D27)</f>
        <v>421361</v>
      </c>
      <c r="E28" s="15">
        <f>SUM(E25:E27)</f>
        <v>411728</v>
      </c>
      <c r="F28" s="30">
        <f>SUM(F25:F27)</f>
        <v>34037</v>
      </c>
      <c r="G28" s="34">
        <f>SUM(G25:G27)</f>
        <v>3076</v>
      </c>
      <c r="H28" s="26"/>
      <c r="I28" s="11"/>
      <c r="J28" s="11"/>
      <c r="K28" s="11"/>
      <c r="L28" s="11"/>
      <c r="M28" s="11"/>
      <c r="N28" s="11"/>
      <c r="O28" s="11"/>
      <c r="P28" s="11"/>
      <c r="Q28" s="21"/>
      <c r="R28" s="21"/>
      <c r="S28" s="3"/>
      <c r="T28" s="3"/>
    </row>
    <row r="29" spans="1:20" s="28" customFormat="1" ht="13.5" thickBot="1">
      <c r="A29" s="29"/>
      <c r="B29" s="46" t="s">
        <v>83</v>
      </c>
      <c r="C29" s="35">
        <f>C28-C23</f>
        <v>833065</v>
      </c>
      <c r="D29" s="35">
        <f>D28-D23</f>
        <v>421357</v>
      </c>
      <c r="E29" s="35">
        <f>E28-E23</f>
        <v>411708</v>
      </c>
      <c r="F29" s="35">
        <f>F28-F23</f>
        <v>34033</v>
      </c>
      <c r="G29" s="35">
        <f>G28-G23</f>
        <v>3074</v>
      </c>
      <c r="H29" s="11"/>
      <c r="I29" s="70"/>
      <c r="J29" s="70"/>
      <c r="K29" s="70"/>
      <c r="L29" s="70"/>
      <c r="M29" s="70"/>
      <c r="N29" s="8"/>
      <c r="O29" s="21"/>
      <c r="P29" s="21"/>
      <c r="Q29" s="21"/>
      <c r="R29" s="21"/>
      <c r="S29" s="3"/>
      <c r="T29" s="3"/>
    </row>
    <row r="30" spans="1:20" ht="13.5" thickBot="1">
      <c r="A30" s="82" t="s">
        <v>11</v>
      </c>
      <c r="B30" s="83"/>
      <c r="C30" s="84" t="s">
        <v>7</v>
      </c>
      <c r="D30" s="85"/>
      <c r="E30" s="86"/>
      <c r="F30" s="87" t="str">
        <f>"GRUPOS"</f>
        <v>GRUPOS</v>
      </c>
      <c r="G30" s="89" t="str">
        <f>"ESCUELAS"</f>
        <v>ESCUELAS</v>
      </c>
      <c r="M30" s="3"/>
      <c r="N30" s="4"/>
      <c r="O30" s="4"/>
      <c r="P30" s="4"/>
      <c r="Q30" s="4"/>
      <c r="R30" s="3"/>
      <c r="S30" s="3"/>
      <c r="T30" s="3"/>
    </row>
    <row r="31" spans="1:20" ht="13.5" thickBot="1">
      <c r="A31" s="79" t="s">
        <v>24</v>
      </c>
      <c r="B31" s="80"/>
      <c r="C31" s="32" t="str">
        <f>"TOTAL"</f>
        <v>TOTAL</v>
      </c>
      <c r="D31" s="12" t="str">
        <f>"HOM"</f>
        <v>HOM</v>
      </c>
      <c r="E31" s="13" t="str">
        <f>"MUJ"</f>
        <v>MUJ</v>
      </c>
      <c r="F31" s="88"/>
      <c r="G31" s="90"/>
      <c r="M31" s="3"/>
      <c r="N31" s="3"/>
      <c r="O31" s="3"/>
      <c r="P31" s="3"/>
      <c r="Q31" s="3"/>
      <c r="R31" s="3"/>
      <c r="S31" s="3"/>
      <c r="T31" s="3"/>
    </row>
    <row r="32" spans="1:20" s="55" customFormat="1" ht="12.75">
      <c r="A32" s="57" t="s">
        <v>0</v>
      </c>
      <c r="C32" s="56">
        <f>SUM(C33:C35)</f>
        <v>507959</v>
      </c>
      <c r="D32" s="56">
        <f>SUM(D33:D35)</f>
        <v>256992</v>
      </c>
      <c r="E32" s="56">
        <f>SUM(E33:E35)</f>
        <v>250967</v>
      </c>
      <c r="F32" s="56">
        <f>SUM(F33:F35)</f>
        <v>19180</v>
      </c>
      <c r="G32" s="56">
        <f>SUM(G33:G35)</f>
        <v>1534</v>
      </c>
      <c r="M32" s="3"/>
      <c r="N32" s="17"/>
      <c r="O32" s="92"/>
      <c r="P32" s="92"/>
      <c r="Q32" s="92"/>
      <c r="R32" s="92"/>
      <c r="S32" s="3"/>
      <c r="T32" s="3"/>
    </row>
    <row r="33" spans="1:20" s="55" customFormat="1" ht="12.75">
      <c r="A33" s="57"/>
      <c r="B33" s="55" t="s">
        <v>33</v>
      </c>
      <c r="C33" s="60">
        <v>504918</v>
      </c>
      <c r="D33" s="60">
        <v>255584</v>
      </c>
      <c r="E33" s="60">
        <v>249334</v>
      </c>
      <c r="F33" s="60">
        <v>18894</v>
      </c>
      <c r="G33" s="60">
        <v>1479</v>
      </c>
      <c r="M33" s="3"/>
      <c r="N33" s="17"/>
      <c r="O33" s="18"/>
      <c r="P33" s="18"/>
      <c r="Q33" s="18"/>
      <c r="R33" s="18"/>
      <c r="S33" s="3"/>
      <c r="T33" s="3"/>
    </row>
    <row r="34" spans="1:20" s="55" customFormat="1" ht="12.75">
      <c r="A34" s="57"/>
      <c r="B34" s="55" t="s">
        <v>30</v>
      </c>
      <c r="C34" s="60">
        <v>2095</v>
      </c>
      <c r="D34" s="60">
        <v>1103</v>
      </c>
      <c r="E34" s="60">
        <v>992</v>
      </c>
      <c r="F34" s="60">
        <v>109</v>
      </c>
      <c r="G34" s="60">
        <v>10</v>
      </c>
      <c r="M34" s="3"/>
      <c r="N34" s="17"/>
      <c r="O34" s="18"/>
      <c r="P34" s="18"/>
      <c r="Q34" s="18"/>
      <c r="R34" s="18"/>
      <c r="S34" s="3"/>
      <c r="T34" s="3"/>
    </row>
    <row r="35" spans="1:20" s="55" customFormat="1" ht="12.75">
      <c r="A35" s="57"/>
      <c r="B35" s="55" t="s">
        <v>31</v>
      </c>
      <c r="C35" s="60">
        <v>946</v>
      </c>
      <c r="D35" s="60">
        <v>305</v>
      </c>
      <c r="E35" s="60">
        <v>641</v>
      </c>
      <c r="F35" s="60">
        <v>177</v>
      </c>
      <c r="G35" s="60">
        <v>45</v>
      </c>
      <c r="M35" s="3"/>
      <c r="N35" s="17"/>
      <c r="O35" s="18"/>
      <c r="P35" s="18"/>
      <c r="Q35" s="18"/>
      <c r="R35" s="18"/>
      <c r="S35" s="3"/>
      <c r="T35" s="3"/>
    </row>
    <row r="36" spans="1:20" s="55" customFormat="1" ht="12.75">
      <c r="A36" s="57" t="s">
        <v>1</v>
      </c>
      <c r="C36" s="56">
        <f>SUM(C37:C39)</f>
        <v>155197</v>
      </c>
      <c r="D36" s="56">
        <f>SUM(D37:D39)</f>
        <v>78734</v>
      </c>
      <c r="E36" s="56">
        <f>SUM(E37:E39)</f>
        <v>76463</v>
      </c>
      <c r="F36" s="56">
        <f>SUM(F37:F39)</f>
        <v>5595</v>
      </c>
      <c r="G36" s="56">
        <f>SUM(G37:G39)</f>
        <v>421</v>
      </c>
      <c r="M36" s="3"/>
      <c r="N36" s="17"/>
      <c r="O36" s="18"/>
      <c r="P36" s="18"/>
      <c r="Q36" s="18"/>
      <c r="R36" s="18"/>
      <c r="S36" s="3"/>
      <c r="T36" s="3"/>
    </row>
    <row r="37" spans="1:20" s="55" customFormat="1" ht="12.75">
      <c r="A37" s="57"/>
      <c r="B37" s="55" t="s">
        <v>33</v>
      </c>
      <c r="C37" s="60">
        <v>154720</v>
      </c>
      <c r="D37" s="60">
        <v>78513</v>
      </c>
      <c r="E37" s="60">
        <v>76207</v>
      </c>
      <c r="F37" s="60">
        <v>5561</v>
      </c>
      <c r="G37" s="60">
        <v>416</v>
      </c>
      <c r="M37" s="3"/>
      <c r="N37" s="17"/>
      <c r="O37" s="18"/>
      <c r="P37" s="18"/>
      <c r="Q37" s="18"/>
      <c r="R37" s="18"/>
      <c r="S37" s="3"/>
      <c r="T37" s="3"/>
    </row>
    <row r="38" spans="1:20" s="55" customFormat="1" ht="12.75">
      <c r="A38" s="57"/>
      <c r="B38" s="55" t="s">
        <v>30</v>
      </c>
      <c r="C38" s="60">
        <v>388</v>
      </c>
      <c r="D38" s="60">
        <v>196</v>
      </c>
      <c r="E38" s="60">
        <v>192</v>
      </c>
      <c r="F38" s="60">
        <v>12</v>
      </c>
      <c r="G38" s="60">
        <v>1</v>
      </c>
      <c r="M38" s="3"/>
      <c r="N38" s="17"/>
      <c r="O38" s="18"/>
      <c r="P38" s="18"/>
      <c r="Q38" s="18"/>
      <c r="R38" s="18"/>
      <c r="S38" s="3"/>
      <c r="T38" s="3"/>
    </row>
    <row r="39" spans="1:20" s="55" customFormat="1" ht="12.75">
      <c r="A39" s="57"/>
      <c r="B39" s="55" t="s">
        <v>31</v>
      </c>
      <c r="C39" s="60">
        <v>89</v>
      </c>
      <c r="D39" s="60">
        <v>25</v>
      </c>
      <c r="E39" s="60">
        <v>64</v>
      </c>
      <c r="F39" s="60">
        <v>22</v>
      </c>
      <c r="G39" s="60">
        <v>4</v>
      </c>
      <c r="M39" s="3"/>
      <c r="N39" s="17"/>
      <c r="O39" s="18"/>
      <c r="P39" s="18"/>
      <c r="Q39" s="18"/>
      <c r="R39" s="18"/>
      <c r="S39" s="3"/>
      <c r="T39" s="3"/>
    </row>
    <row r="40" spans="1:20" s="55" customFormat="1" ht="12.75">
      <c r="A40" s="57" t="s">
        <v>14</v>
      </c>
      <c r="C40" s="56">
        <f>C41</f>
        <v>1581</v>
      </c>
      <c r="D40" s="56">
        <f>D41</f>
        <v>817</v>
      </c>
      <c r="E40" s="56">
        <f>E41</f>
        <v>764</v>
      </c>
      <c r="F40" s="56">
        <f>F41</f>
        <v>62</v>
      </c>
      <c r="G40" s="56">
        <f>G41</f>
        <v>5</v>
      </c>
      <c r="M40" s="3"/>
      <c r="N40" s="17"/>
      <c r="O40" s="18"/>
      <c r="P40" s="18"/>
      <c r="Q40" s="18"/>
      <c r="R40" s="18"/>
      <c r="S40" s="3"/>
      <c r="T40" s="3"/>
    </row>
    <row r="41" spans="1:20" s="55" customFormat="1" ht="12.75">
      <c r="A41" s="57"/>
      <c r="B41" s="55" t="s">
        <v>33</v>
      </c>
      <c r="C41" s="60">
        <v>1581</v>
      </c>
      <c r="D41" s="60">
        <v>817</v>
      </c>
      <c r="E41" s="60">
        <v>764</v>
      </c>
      <c r="F41" s="60">
        <v>62</v>
      </c>
      <c r="G41" s="60">
        <v>5</v>
      </c>
      <c r="M41" s="3"/>
      <c r="N41" s="17"/>
      <c r="O41" s="18"/>
      <c r="P41" s="18"/>
      <c r="Q41" s="18"/>
      <c r="R41" s="18"/>
      <c r="S41" s="3"/>
      <c r="T41" s="3"/>
    </row>
    <row r="42" spans="1:20" s="55" customFormat="1" ht="12.75">
      <c r="A42" s="57" t="s">
        <v>3</v>
      </c>
      <c r="C42" s="56">
        <f>C43</f>
        <v>24</v>
      </c>
      <c r="D42" s="56">
        <f>D43</f>
        <v>4</v>
      </c>
      <c r="E42" s="56">
        <f>E43</f>
        <v>20</v>
      </c>
      <c r="F42" s="56">
        <f>F43</f>
        <v>4</v>
      </c>
      <c r="G42" s="56">
        <f>G43</f>
        <v>2</v>
      </c>
      <c r="M42" s="3"/>
      <c r="N42" s="17"/>
      <c r="O42" s="18"/>
      <c r="P42" s="18"/>
      <c r="Q42" s="18"/>
      <c r="R42" s="18"/>
      <c r="S42" s="3"/>
      <c r="T42" s="3"/>
    </row>
    <row r="43" spans="1:20" s="55" customFormat="1" ht="12.75">
      <c r="A43" s="57"/>
      <c r="B43" s="55" t="s">
        <v>33</v>
      </c>
      <c r="C43" s="60">
        <v>24</v>
      </c>
      <c r="D43" s="60">
        <v>4</v>
      </c>
      <c r="E43" s="60">
        <v>20</v>
      </c>
      <c r="F43" s="60">
        <v>4</v>
      </c>
      <c r="G43" s="60">
        <v>2</v>
      </c>
      <c r="M43" s="3"/>
      <c r="N43" s="17"/>
      <c r="O43" s="18"/>
      <c r="P43" s="18"/>
      <c r="Q43" s="18"/>
      <c r="R43" s="18"/>
      <c r="S43" s="3"/>
      <c r="T43" s="3"/>
    </row>
    <row r="44" spans="1:20" s="55" customFormat="1" ht="12.75">
      <c r="A44" s="57"/>
      <c r="C44" s="56"/>
      <c r="D44" s="56"/>
      <c r="E44" s="56"/>
      <c r="F44" s="56"/>
      <c r="G44" s="56"/>
      <c r="M44" s="3"/>
      <c r="N44" s="17"/>
      <c r="O44" s="18"/>
      <c r="P44" s="18"/>
      <c r="Q44" s="18"/>
      <c r="R44" s="18"/>
      <c r="S44" s="3"/>
      <c r="T44" s="3"/>
    </row>
    <row r="45" spans="1:20" s="55" customFormat="1" ht="12.75">
      <c r="A45" s="57"/>
      <c r="B45" s="55" t="s">
        <v>32</v>
      </c>
      <c r="C45" s="56">
        <f>C33+C37+C41+C43</f>
        <v>661243</v>
      </c>
      <c r="D45" s="56">
        <f>D33+D37+D41+D43</f>
        <v>334918</v>
      </c>
      <c r="E45" s="56">
        <f>E33+E37+E41+E43</f>
        <v>326325</v>
      </c>
      <c r="F45" s="56">
        <f>F33+F37+F41+F43</f>
        <v>24521</v>
      </c>
      <c r="G45" s="56">
        <f>G33+G37+G41+G43</f>
        <v>1902</v>
      </c>
      <c r="M45" s="3"/>
      <c r="N45" s="17"/>
      <c r="O45" s="18"/>
      <c r="P45" s="18"/>
      <c r="Q45" s="18"/>
      <c r="R45" s="18"/>
      <c r="S45" s="3"/>
      <c r="T45" s="3"/>
    </row>
    <row r="46" spans="1:20" s="55" customFormat="1" ht="12.75">
      <c r="A46" s="57"/>
      <c r="B46" s="55" t="s">
        <v>34</v>
      </c>
      <c r="C46" s="56">
        <f aca="true" t="shared" si="3" ref="C46:G47">C34+C38</f>
        <v>2483</v>
      </c>
      <c r="D46" s="56">
        <f t="shared" si="3"/>
        <v>1299</v>
      </c>
      <c r="E46" s="56">
        <f t="shared" si="3"/>
        <v>1184</v>
      </c>
      <c r="F46" s="56">
        <f t="shared" si="3"/>
        <v>121</v>
      </c>
      <c r="G46" s="56">
        <f t="shared" si="3"/>
        <v>11</v>
      </c>
      <c r="M46" s="3"/>
      <c r="N46" s="17"/>
      <c r="O46" s="18"/>
      <c r="P46" s="18"/>
      <c r="Q46" s="18"/>
      <c r="R46" s="18"/>
      <c r="S46" s="3"/>
      <c r="T46" s="3"/>
    </row>
    <row r="47" spans="1:20" s="55" customFormat="1" ht="13.5" thickBot="1">
      <c r="A47" s="57"/>
      <c r="B47" s="55" t="s">
        <v>35</v>
      </c>
      <c r="C47" s="56">
        <f t="shared" si="3"/>
        <v>1035</v>
      </c>
      <c r="D47" s="56">
        <f t="shared" si="3"/>
        <v>330</v>
      </c>
      <c r="E47" s="56">
        <f t="shared" si="3"/>
        <v>705</v>
      </c>
      <c r="F47" s="56">
        <f t="shared" si="3"/>
        <v>199</v>
      </c>
      <c r="G47" s="56">
        <f t="shared" si="3"/>
        <v>49</v>
      </c>
      <c r="M47" s="3"/>
      <c r="N47" s="17"/>
      <c r="O47" s="18"/>
      <c r="P47" s="18"/>
      <c r="Q47" s="18"/>
      <c r="R47" s="18"/>
      <c r="S47" s="3"/>
      <c r="T47" s="3"/>
    </row>
    <row r="48" spans="1:20" ht="13.5" thickBot="1">
      <c r="A48" s="79" t="s">
        <v>2</v>
      </c>
      <c r="B48" s="81"/>
      <c r="C48" s="33">
        <f>SUM(C45:C47)</f>
        <v>664761</v>
      </c>
      <c r="D48" s="14">
        <f>SUM(D45:D47)</f>
        <v>336547</v>
      </c>
      <c r="E48" s="15">
        <f>SUM(E45:E47)</f>
        <v>328214</v>
      </c>
      <c r="F48" s="30">
        <f>SUM(F45:F47)</f>
        <v>24841</v>
      </c>
      <c r="G48" s="34">
        <f>SUM(G45:G47)</f>
        <v>1962</v>
      </c>
      <c r="M48" s="3"/>
      <c r="N48" s="8"/>
      <c r="O48" s="21"/>
      <c r="P48" s="21"/>
      <c r="Q48" s="21"/>
      <c r="R48" s="21"/>
      <c r="S48" s="3"/>
      <c r="T48" s="3"/>
    </row>
    <row r="49" spans="1:20" s="28" customFormat="1" ht="13.5" thickBot="1">
      <c r="A49" s="29"/>
      <c r="B49" s="46" t="s">
        <v>83</v>
      </c>
      <c r="C49" s="35">
        <f>C48-C43</f>
        <v>664737</v>
      </c>
      <c r="D49" s="35">
        <f>D48-D43</f>
        <v>336543</v>
      </c>
      <c r="E49" s="35">
        <f>E48-E43</f>
        <v>328194</v>
      </c>
      <c r="F49" s="35">
        <f>F48-F43</f>
        <v>24837</v>
      </c>
      <c r="G49" s="35">
        <f>G48-G43</f>
        <v>1960</v>
      </c>
      <c r="M49" s="3"/>
      <c r="N49" s="8"/>
      <c r="O49" s="21"/>
      <c r="P49" s="21"/>
      <c r="Q49" s="21"/>
      <c r="R49" s="21"/>
      <c r="S49" s="3"/>
      <c r="T49" s="3"/>
    </row>
    <row r="50" spans="1:20" ht="13.5" thickBot="1">
      <c r="A50" s="82" t="s">
        <v>10</v>
      </c>
      <c r="B50" s="83"/>
      <c r="C50" s="84" t="s">
        <v>7</v>
      </c>
      <c r="D50" s="85"/>
      <c r="E50" s="86"/>
      <c r="F50" s="87" t="str">
        <f>"GRUPOS"</f>
        <v>GRUPOS</v>
      </c>
      <c r="G50" s="89" t="str">
        <f>"ESCUELAS"</f>
        <v>ESCUELAS</v>
      </c>
      <c r="M50" s="3"/>
      <c r="N50" s="4"/>
      <c r="O50" s="4"/>
      <c r="P50" s="4"/>
      <c r="Q50" s="4"/>
      <c r="R50" s="3"/>
      <c r="S50" s="3"/>
      <c r="T50" s="3"/>
    </row>
    <row r="51" spans="1:20" ht="13.5" thickBot="1">
      <c r="A51" s="79" t="s">
        <v>24</v>
      </c>
      <c r="B51" s="80"/>
      <c r="C51" s="32" t="str">
        <f>"TOTAL"</f>
        <v>TOTAL</v>
      </c>
      <c r="D51" s="12" t="str">
        <f>"HOM"</f>
        <v>HOM</v>
      </c>
      <c r="E51" s="13" t="str">
        <f>"MUJ"</f>
        <v>MUJ</v>
      </c>
      <c r="F51" s="88"/>
      <c r="G51" s="90"/>
      <c r="M51" s="3"/>
      <c r="N51" s="3"/>
      <c r="O51" s="3"/>
      <c r="P51" s="3"/>
      <c r="Q51" s="3"/>
      <c r="R51" s="3"/>
      <c r="S51" s="3"/>
      <c r="T51" s="3"/>
    </row>
    <row r="52" spans="1:20" s="55" customFormat="1" ht="12.75">
      <c r="A52" s="57" t="s">
        <v>0</v>
      </c>
      <c r="C52" s="56">
        <f>SUM(C53)</f>
        <v>146286</v>
      </c>
      <c r="D52" s="56">
        <f>SUM(D53)</f>
        <v>73518</v>
      </c>
      <c r="E52" s="56">
        <f>SUM(E53)</f>
        <v>72768</v>
      </c>
      <c r="F52" s="56">
        <f>SUM(F53)</f>
        <v>8014</v>
      </c>
      <c r="G52" s="56">
        <f>SUM(G53)</f>
        <v>947</v>
      </c>
      <c r="M52" s="3"/>
      <c r="N52" s="17"/>
      <c r="O52" s="92"/>
      <c r="P52" s="92"/>
      <c r="Q52" s="92"/>
      <c r="R52" s="92"/>
      <c r="S52" s="3"/>
      <c r="T52" s="3"/>
    </row>
    <row r="53" spans="1:20" s="55" customFormat="1" ht="12.75">
      <c r="A53" s="57"/>
      <c r="B53" s="55" t="s">
        <v>33</v>
      </c>
      <c r="C53" s="60">
        <v>146286</v>
      </c>
      <c r="D53" s="60">
        <v>73518</v>
      </c>
      <c r="E53" s="60">
        <v>72768</v>
      </c>
      <c r="F53" s="60">
        <v>8014</v>
      </c>
      <c r="G53" s="60">
        <v>947</v>
      </c>
      <c r="M53" s="3"/>
      <c r="N53" s="17"/>
      <c r="O53" s="18"/>
      <c r="P53" s="18"/>
      <c r="Q53" s="18"/>
      <c r="R53" s="18"/>
      <c r="S53" s="3"/>
      <c r="T53" s="3"/>
    </row>
    <row r="54" spans="1:20" s="55" customFormat="1" ht="12.75">
      <c r="A54" s="57" t="s">
        <v>1</v>
      </c>
      <c r="C54" s="56">
        <f>C55</f>
        <v>22042</v>
      </c>
      <c r="D54" s="56">
        <f>D55</f>
        <v>11296</v>
      </c>
      <c r="E54" s="56">
        <f>E55</f>
        <v>10746</v>
      </c>
      <c r="F54" s="56">
        <f>F55</f>
        <v>1182</v>
      </c>
      <c r="G54" s="56">
        <f>G55</f>
        <v>167</v>
      </c>
      <c r="M54" s="3"/>
      <c r="N54" s="17"/>
      <c r="O54" s="18"/>
      <c r="P54" s="18"/>
      <c r="Q54" s="18"/>
      <c r="R54" s="18"/>
      <c r="S54" s="3"/>
      <c r="T54" s="3"/>
    </row>
    <row r="55" spans="1:20" s="55" customFormat="1" ht="12.75">
      <c r="A55" s="57"/>
      <c r="B55" s="55" t="s">
        <v>33</v>
      </c>
      <c r="C55" s="60">
        <v>22042</v>
      </c>
      <c r="D55" s="60">
        <v>11296</v>
      </c>
      <c r="E55" s="60">
        <v>10746</v>
      </c>
      <c r="F55" s="60">
        <v>1182</v>
      </c>
      <c r="G55" s="60">
        <v>167</v>
      </c>
      <c r="M55" s="3"/>
      <c r="N55" s="17"/>
      <c r="O55" s="18"/>
      <c r="P55" s="18"/>
      <c r="Q55" s="18"/>
      <c r="R55" s="18"/>
      <c r="S55" s="3"/>
      <c r="T55" s="3"/>
    </row>
    <row r="56" spans="1:20" s="55" customFormat="1" ht="12.75">
      <c r="A56" s="57"/>
      <c r="C56" s="56"/>
      <c r="D56" s="56"/>
      <c r="E56" s="56"/>
      <c r="F56" s="56"/>
      <c r="G56" s="56"/>
      <c r="M56" s="3"/>
      <c r="N56" s="17"/>
      <c r="O56" s="18"/>
      <c r="P56" s="18"/>
      <c r="Q56" s="18"/>
      <c r="R56" s="18"/>
      <c r="S56" s="3"/>
      <c r="T56" s="3"/>
    </row>
    <row r="57" spans="1:20" s="55" customFormat="1" ht="13.5" thickBot="1">
      <c r="A57" s="57"/>
      <c r="B57" s="55" t="s">
        <v>32</v>
      </c>
      <c r="C57" s="56">
        <f>C53+C55</f>
        <v>168328</v>
      </c>
      <c r="D57" s="56">
        <f>D53+D55</f>
        <v>84814</v>
      </c>
      <c r="E57" s="56">
        <f>E53+E55</f>
        <v>83514</v>
      </c>
      <c r="F57" s="56">
        <f>F53+F55</f>
        <v>9196</v>
      </c>
      <c r="G57" s="56">
        <f>G53+G55</f>
        <v>1114</v>
      </c>
      <c r="M57" s="3"/>
      <c r="N57" s="17"/>
      <c r="O57" s="18"/>
      <c r="P57" s="18"/>
      <c r="Q57" s="18"/>
      <c r="R57" s="18"/>
      <c r="S57" s="3"/>
      <c r="T57" s="3"/>
    </row>
    <row r="58" spans="1:20" ht="13.5" thickBot="1">
      <c r="A58" s="79" t="s">
        <v>2</v>
      </c>
      <c r="B58" s="81"/>
      <c r="C58" s="33">
        <f>SUM(C57)</f>
        <v>168328</v>
      </c>
      <c r="D58" s="14">
        <f>SUM(D57)</f>
        <v>84814</v>
      </c>
      <c r="E58" s="15">
        <f>SUM(E57)</f>
        <v>83514</v>
      </c>
      <c r="F58" s="30">
        <f>SUM(F57)</f>
        <v>9196</v>
      </c>
      <c r="G58" s="34">
        <f>SUM(G57)</f>
        <v>1114</v>
      </c>
      <c r="M58" s="3"/>
      <c r="N58" s="8"/>
      <c r="O58" s="21"/>
      <c r="P58" s="21"/>
      <c r="Q58" s="21"/>
      <c r="R58" s="21"/>
      <c r="S58" s="3"/>
      <c r="T58" s="3"/>
    </row>
    <row r="59" spans="1:20" ht="12.75">
      <c r="A59" s="6"/>
      <c r="B59" s="46" t="s">
        <v>83</v>
      </c>
      <c r="C59" s="35">
        <f>C58</f>
        <v>168328</v>
      </c>
      <c r="D59" s="35">
        <f>D58</f>
        <v>84814</v>
      </c>
      <c r="E59" s="35">
        <f>E58</f>
        <v>83514</v>
      </c>
      <c r="F59" s="35">
        <f>F58</f>
        <v>9196</v>
      </c>
      <c r="G59" s="35">
        <f>G58</f>
        <v>1114</v>
      </c>
      <c r="M59" s="3"/>
      <c r="N59" s="8"/>
      <c r="O59" s="21"/>
      <c r="P59" s="21"/>
      <c r="Q59" s="21"/>
      <c r="R59" s="21"/>
      <c r="S59" s="3"/>
      <c r="T59" s="3"/>
    </row>
    <row r="60" spans="13:20" ht="12.75">
      <c r="M60" s="3"/>
      <c r="N60" s="3"/>
      <c r="O60" s="3"/>
      <c r="P60" s="3"/>
      <c r="Q60" s="3"/>
      <c r="R60" s="3"/>
      <c r="S60" s="3"/>
      <c r="T60" s="3"/>
    </row>
    <row r="61" spans="1:2" ht="12.75">
      <c r="A61" s="62" t="s">
        <v>88</v>
      </c>
      <c r="B61" s="2"/>
    </row>
    <row r="62" ht="12.75"/>
    <row r="63" ht="12.75"/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</sheetData>
  <sheetProtection/>
  <mergeCells count="22">
    <mergeCell ref="O52:R52"/>
    <mergeCell ref="A11:B11"/>
    <mergeCell ref="A8:G8"/>
    <mergeCell ref="A28:B28"/>
    <mergeCell ref="A31:B31"/>
    <mergeCell ref="A10:B10"/>
    <mergeCell ref="C10:E10"/>
    <mergeCell ref="F10:F11"/>
    <mergeCell ref="G10:G11"/>
    <mergeCell ref="O12:R12"/>
    <mergeCell ref="O32:R32"/>
    <mergeCell ref="C30:E30"/>
    <mergeCell ref="F30:F31"/>
    <mergeCell ref="G30:G31"/>
    <mergeCell ref="A48:B48"/>
    <mergeCell ref="A51:B51"/>
    <mergeCell ref="A58:B58"/>
    <mergeCell ref="A50:B50"/>
    <mergeCell ref="C50:E50"/>
    <mergeCell ref="F50:F51"/>
    <mergeCell ref="G50:G51"/>
    <mergeCell ref="A30:B30"/>
  </mergeCells>
  <printOptions/>
  <pageMargins left="0.75" right="0.75" top="1" bottom="1" header="0" footer="0"/>
  <pageSetup fitToHeight="1" fitToWidth="1" horizontalDpi="600" verticalDpi="600" orientation="portrait" scale="67" r:id="rId2"/>
  <ignoredErrors>
    <ignoredError sqref="C20:C22 D20:F20 D21:F21 D22:F22 G20 G21 G2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25.7109375" style="0" customWidth="1"/>
    <col min="3" max="7" width="10.7109375" style="24" customWidth="1"/>
    <col min="8" max="8" width="9.7109375" style="0" bestFit="1" customWidth="1"/>
    <col min="9" max="9" width="9.28125" style="0" bestFit="1" customWidth="1"/>
    <col min="10" max="10" width="9.7109375" style="0" bestFit="1" customWidth="1"/>
  </cols>
  <sheetData>
    <row r="1" spans="13:20" ht="12.75">
      <c r="M1" s="3"/>
      <c r="N1" s="3"/>
      <c r="O1" s="3"/>
      <c r="P1" s="3"/>
      <c r="Q1" s="3"/>
      <c r="R1" s="3"/>
      <c r="S1" s="3"/>
      <c r="T1" s="3"/>
    </row>
    <row r="2" spans="13:20" ht="12.75">
      <c r="M2" s="3"/>
      <c r="N2" s="3"/>
      <c r="O2" s="3"/>
      <c r="P2" s="3"/>
      <c r="Q2" s="3"/>
      <c r="R2" s="3"/>
      <c r="S2" s="3"/>
      <c r="T2" s="3"/>
    </row>
    <row r="3" spans="13:20" ht="12.75">
      <c r="M3" s="3"/>
      <c r="N3" s="3"/>
      <c r="O3" s="3"/>
      <c r="P3" s="3"/>
      <c r="Q3" s="3"/>
      <c r="R3" s="3"/>
      <c r="S3" s="3"/>
      <c r="T3" s="3"/>
    </row>
    <row r="4" spans="13:20" ht="12.75">
      <c r="M4" s="3"/>
      <c r="N4" s="3"/>
      <c r="O4" s="3"/>
      <c r="P4" s="3"/>
      <c r="Q4" s="3"/>
      <c r="R4" s="3"/>
      <c r="S4" s="3"/>
      <c r="T4" s="3"/>
    </row>
    <row r="5" spans="13:20" ht="12.75">
      <c r="M5" s="3"/>
      <c r="N5" s="3"/>
      <c r="O5" s="3"/>
      <c r="P5" s="3"/>
      <c r="Q5" s="3"/>
      <c r="R5" s="3"/>
      <c r="S5" s="3"/>
      <c r="T5" s="3"/>
    </row>
    <row r="6" spans="6:20" ht="12.75">
      <c r="F6" s="77"/>
      <c r="G6" s="77"/>
      <c r="H6" s="28"/>
      <c r="M6" s="3"/>
      <c r="N6" s="3"/>
      <c r="O6" s="3"/>
      <c r="P6" s="3"/>
      <c r="Q6" s="3"/>
      <c r="R6" s="3"/>
      <c r="S6" s="3"/>
      <c r="T6" s="3"/>
    </row>
    <row r="7" spans="13:20" ht="12.75">
      <c r="M7" s="3"/>
      <c r="N7" s="3"/>
      <c r="O7" s="3"/>
      <c r="P7" s="3"/>
      <c r="Q7" s="3"/>
      <c r="R7" s="3"/>
      <c r="S7" s="3"/>
      <c r="T7" s="3"/>
    </row>
    <row r="8" spans="1:20" ht="12.75">
      <c r="A8" s="91" t="s">
        <v>93</v>
      </c>
      <c r="B8" s="91"/>
      <c r="C8" s="91"/>
      <c r="D8" s="91"/>
      <c r="E8" s="91"/>
      <c r="F8" s="91"/>
      <c r="G8" s="91"/>
      <c r="M8" s="3"/>
      <c r="N8" s="3"/>
      <c r="O8" s="3"/>
      <c r="P8" s="3"/>
      <c r="Q8" s="3"/>
      <c r="R8" s="3"/>
      <c r="S8" s="3"/>
      <c r="T8" s="3"/>
    </row>
    <row r="9" spans="1:20" s="28" customFormat="1" ht="13.5" thickBot="1">
      <c r="A9" s="27"/>
      <c r="B9" s="27"/>
      <c r="C9" s="27"/>
      <c r="D9" s="27"/>
      <c r="E9" s="27"/>
      <c r="F9" s="27"/>
      <c r="G9" s="27"/>
      <c r="M9" s="3"/>
      <c r="N9" s="3"/>
      <c r="O9" s="3"/>
      <c r="P9" s="3"/>
      <c r="Q9" s="3"/>
      <c r="R9" s="3"/>
      <c r="S9" s="3"/>
      <c r="T9" s="3"/>
    </row>
    <row r="10" spans="1:20" ht="13.5" thickBot="1">
      <c r="A10" s="82" t="s">
        <v>8</v>
      </c>
      <c r="B10" s="83"/>
      <c r="C10" s="84" t="s">
        <v>7</v>
      </c>
      <c r="D10" s="85"/>
      <c r="E10" s="86"/>
      <c r="F10" s="87" t="str">
        <f>"GRUPOS"</f>
        <v>GRUPOS</v>
      </c>
      <c r="G10" s="89" t="str">
        <f>"ESCUELAS"</f>
        <v>ESCUELAS</v>
      </c>
      <c r="M10" s="3"/>
      <c r="N10" s="3"/>
      <c r="O10" s="3"/>
      <c r="P10" s="3"/>
      <c r="Q10" s="3"/>
      <c r="R10" s="3"/>
      <c r="S10" s="3"/>
      <c r="T10" s="3"/>
    </row>
    <row r="11" spans="1:20" ht="13.5" thickBot="1">
      <c r="A11" s="79" t="s">
        <v>24</v>
      </c>
      <c r="B11" s="80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88"/>
      <c r="G11" s="90"/>
      <c r="M11" s="3"/>
      <c r="N11" s="16"/>
      <c r="O11" s="3"/>
      <c r="P11" s="3"/>
      <c r="Q11" s="3"/>
      <c r="R11" s="3"/>
      <c r="S11" s="3"/>
      <c r="T11" s="3"/>
    </row>
    <row r="12" spans="1:20" s="55" customFormat="1" ht="12.75" customHeight="1">
      <c r="A12" s="57" t="s">
        <v>0</v>
      </c>
      <c r="C12" s="56">
        <f>SUM(C13:C15)</f>
        <v>258375</v>
      </c>
      <c r="D12" s="56">
        <f>SUM(D13:D15)</f>
        <v>130884</v>
      </c>
      <c r="E12" s="56">
        <f>SUM(E13:E15)</f>
        <v>127491</v>
      </c>
      <c r="F12" s="56">
        <f>SUM(F13:F15)</f>
        <v>9354</v>
      </c>
      <c r="G12" s="56">
        <f>SUM(G13:G15)</f>
        <v>948</v>
      </c>
      <c r="M12" s="3"/>
      <c r="N12" s="17"/>
      <c r="O12" s="92"/>
      <c r="P12" s="92"/>
      <c r="Q12" s="92"/>
      <c r="R12" s="92"/>
      <c r="S12" s="3"/>
      <c r="T12" s="3"/>
    </row>
    <row r="13" spans="1:20" s="55" customFormat="1" ht="12.75" customHeight="1">
      <c r="A13" s="57"/>
      <c r="B13" s="55" t="s">
        <v>36</v>
      </c>
      <c r="C13" s="60">
        <f aca="true" t="shared" si="0" ref="C13:G15">C37+C59</f>
        <v>249039</v>
      </c>
      <c r="D13" s="60">
        <f t="shared" si="0"/>
        <v>125384</v>
      </c>
      <c r="E13" s="60">
        <f t="shared" si="0"/>
        <v>123655</v>
      </c>
      <c r="F13" s="60">
        <f t="shared" si="0"/>
        <v>8928</v>
      </c>
      <c r="G13" s="60">
        <f t="shared" si="0"/>
        <v>861</v>
      </c>
      <c r="M13" s="3"/>
      <c r="N13" s="17"/>
      <c r="O13" s="18"/>
      <c r="P13" s="18"/>
      <c r="Q13" s="18"/>
      <c r="R13" s="18"/>
      <c r="S13" s="3"/>
      <c r="T13" s="3"/>
    </row>
    <row r="14" spans="1:20" s="55" customFormat="1" ht="12.75" customHeight="1">
      <c r="A14" s="57"/>
      <c r="B14" s="55" t="s">
        <v>38</v>
      </c>
      <c r="C14" s="60">
        <f t="shared" si="0"/>
        <v>6794</v>
      </c>
      <c r="D14" s="60">
        <f t="shared" si="0"/>
        <v>3920</v>
      </c>
      <c r="E14" s="60">
        <f t="shared" si="0"/>
        <v>2874</v>
      </c>
      <c r="F14" s="60">
        <f t="shared" si="0"/>
        <v>263</v>
      </c>
      <c r="G14" s="60">
        <f t="shared" si="0"/>
        <v>48</v>
      </c>
      <c r="M14" s="3"/>
      <c r="N14" s="17"/>
      <c r="O14" s="18"/>
      <c r="P14" s="18"/>
      <c r="Q14" s="18"/>
      <c r="R14" s="18"/>
      <c r="S14" s="3"/>
      <c r="T14" s="3"/>
    </row>
    <row r="15" spans="1:20" s="55" customFormat="1" ht="12.75" customHeight="1">
      <c r="A15" s="57"/>
      <c r="B15" s="3" t="s">
        <v>31</v>
      </c>
      <c r="C15" s="60">
        <f t="shared" si="0"/>
        <v>2542</v>
      </c>
      <c r="D15" s="60">
        <f t="shared" si="0"/>
        <v>1580</v>
      </c>
      <c r="E15" s="60">
        <f t="shared" si="0"/>
        <v>962</v>
      </c>
      <c r="F15" s="60">
        <f t="shared" si="0"/>
        <v>163</v>
      </c>
      <c r="G15" s="60">
        <f t="shared" si="0"/>
        <v>39</v>
      </c>
      <c r="M15" s="3"/>
      <c r="N15" s="17"/>
      <c r="O15" s="18"/>
      <c r="P15" s="18"/>
      <c r="Q15" s="18"/>
      <c r="R15" s="18"/>
      <c r="S15" s="3"/>
      <c r="T15" s="3"/>
    </row>
    <row r="16" spans="1:20" s="55" customFormat="1" ht="12.75" customHeight="1">
      <c r="A16" s="57" t="s">
        <v>1</v>
      </c>
      <c r="C16" s="56">
        <f>SUM(C17:C18)</f>
        <v>54326</v>
      </c>
      <c r="D16" s="56">
        <f>SUM(D17:D18)</f>
        <v>27242</v>
      </c>
      <c r="E16" s="56">
        <f>SUM(E17:E18)</f>
        <v>27084</v>
      </c>
      <c r="F16" s="56">
        <f>SUM(F17:F18)</f>
        <v>1714</v>
      </c>
      <c r="G16" s="56">
        <f>SUM(G17:G18)</f>
        <v>155</v>
      </c>
      <c r="M16" s="3"/>
      <c r="N16" s="17"/>
      <c r="O16" s="18"/>
      <c r="P16" s="18"/>
      <c r="Q16" s="18"/>
      <c r="R16" s="18"/>
      <c r="S16" s="3"/>
      <c r="T16" s="3"/>
    </row>
    <row r="17" spans="1:20" s="55" customFormat="1" ht="12.75" customHeight="1">
      <c r="A17" s="57"/>
      <c r="B17" s="55" t="s">
        <v>36</v>
      </c>
      <c r="C17" s="60">
        <f>C41+C63</f>
        <v>53852</v>
      </c>
      <c r="D17" s="60">
        <f>D41+D63</f>
        <v>26933</v>
      </c>
      <c r="E17" s="60">
        <f>E41+E63</f>
        <v>26919</v>
      </c>
      <c r="F17" s="60">
        <f>F41+F63</f>
        <v>1684</v>
      </c>
      <c r="G17" s="60">
        <f>G41+G63</f>
        <v>149</v>
      </c>
      <c r="M17" s="3"/>
      <c r="N17" s="17"/>
      <c r="O17" s="18"/>
      <c r="P17" s="18"/>
      <c r="Q17" s="18"/>
      <c r="R17" s="18"/>
      <c r="S17" s="3"/>
      <c r="T17" s="3"/>
    </row>
    <row r="18" spans="1:20" s="55" customFormat="1" ht="12.75" customHeight="1">
      <c r="A18" s="57"/>
      <c r="B18" s="3" t="s">
        <v>31</v>
      </c>
      <c r="C18" s="60">
        <f>C42</f>
        <v>474</v>
      </c>
      <c r="D18" s="60">
        <f>D42</f>
        <v>309</v>
      </c>
      <c r="E18" s="60">
        <f>E42</f>
        <v>165</v>
      </c>
      <c r="F18" s="60">
        <f>F42</f>
        <v>30</v>
      </c>
      <c r="G18" s="60">
        <f>G42</f>
        <v>6</v>
      </c>
      <c r="M18" s="3"/>
      <c r="N18" s="17"/>
      <c r="O18" s="18"/>
      <c r="P18" s="18"/>
      <c r="Q18" s="18"/>
      <c r="R18" s="18"/>
      <c r="S18" s="3"/>
      <c r="T18" s="3"/>
    </row>
    <row r="19" spans="1:20" s="55" customFormat="1" ht="12.75" customHeight="1">
      <c r="A19" s="57" t="s">
        <v>58</v>
      </c>
      <c r="C19" s="56">
        <f>C20</f>
        <v>128790</v>
      </c>
      <c r="D19" s="56">
        <f>D20</f>
        <v>65014</v>
      </c>
      <c r="E19" s="56">
        <f>E20</f>
        <v>63776</v>
      </c>
      <c r="F19" s="56">
        <f>F20</f>
        <v>3356</v>
      </c>
      <c r="G19" s="56">
        <f>G20</f>
        <v>241</v>
      </c>
      <c r="M19" s="3"/>
      <c r="N19" s="17"/>
      <c r="O19" s="18"/>
      <c r="P19" s="18"/>
      <c r="Q19" s="18"/>
      <c r="R19" s="18"/>
      <c r="S19" s="3"/>
      <c r="T19" s="3"/>
    </row>
    <row r="20" spans="1:20" s="55" customFormat="1" ht="12.75" customHeight="1">
      <c r="A20" s="57"/>
      <c r="B20" s="55" t="s">
        <v>37</v>
      </c>
      <c r="C20" s="60">
        <f>C44+C65</f>
        <v>128790</v>
      </c>
      <c r="D20" s="60">
        <f>D44+D65</f>
        <v>65014</v>
      </c>
      <c r="E20" s="60">
        <f>E44+E65</f>
        <v>63776</v>
      </c>
      <c r="F20" s="60">
        <f>F44+F65</f>
        <v>3356</v>
      </c>
      <c r="G20" s="60">
        <f>G44+G65</f>
        <v>241</v>
      </c>
      <c r="M20" s="3"/>
      <c r="N20" s="17"/>
      <c r="O20" s="18"/>
      <c r="P20" s="18"/>
      <c r="Q20" s="18"/>
      <c r="R20" s="18"/>
      <c r="S20" s="3"/>
      <c r="T20" s="3"/>
    </row>
    <row r="21" spans="1:20" s="55" customFormat="1" ht="12.75" customHeight="1">
      <c r="A21" s="57" t="s">
        <v>14</v>
      </c>
      <c r="C21" s="56">
        <f>C22</f>
        <v>1297</v>
      </c>
      <c r="D21" s="56">
        <f>D22</f>
        <v>636</v>
      </c>
      <c r="E21" s="56">
        <f>E22</f>
        <v>661</v>
      </c>
      <c r="F21" s="56">
        <f>F22</f>
        <v>36</v>
      </c>
      <c r="G21" s="56">
        <f>G22</f>
        <v>3</v>
      </c>
      <c r="M21" s="3"/>
      <c r="N21" s="17"/>
      <c r="O21" s="18"/>
      <c r="P21" s="18"/>
      <c r="Q21" s="18"/>
      <c r="R21" s="18"/>
      <c r="S21" s="3"/>
      <c r="T21" s="3"/>
    </row>
    <row r="22" spans="1:20" s="55" customFormat="1" ht="12.75">
      <c r="A22" s="57"/>
      <c r="B22" s="55" t="s">
        <v>36</v>
      </c>
      <c r="C22" s="60">
        <f>C46</f>
        <v>1297</v>
      </c>
      <c r="D22" s="60">
        <f>D46</f>
        <v>636</v>
      </c>
      <c r="E22" s="60">
        <f>E46</f>
        <v>661</v>
      </c>
      <c r="F22" s="60">
        <f>F46</f>
        <v>36</v>
      </c>
      <c r="G22" s="60">
        <f>G46</f>
        <v>3</v>
      </c>
      <c r="M22" s="3"/>
      <c r="N22" s="25"/>
      <c r="O22" s="19"/>
      <c r="P22" s="19"/>
      <c r="Q22" s="19"/>
      <c r="R22" s="20"/>
      <c r="S22" s="3"/>
      <c r="T22" s="3"/>
    </row>
    <row r="23" spans="1:20" s="55" customFormat="1" ht="12.75">
      <c r="A23" s="57" t="s">
        <v>3</v>
      </c>
      <c r="C23" s="56">
        <f>C24</f>
        <v>145</v>
      </c>
      <c r="D23" s="56">
        <f>D24</f>
        <v>34</v>
      </c>
      <c r="E23" s="56">
        <f>E24</f>
        <v>111</v>
      </c>
      <c r="F23" s="56">
        <f>F24</f>
        <v>10</v>
      </c>
      <c r="G23" s="56">
        <f>G24</f>
        <v>4</v>
      </c>
      <c r="M23" s="3"/>
      <c r="N23" s="25"/>
      <c r="O23" s="19"/>
      <c r="P23" s="19"/>
      <c r="Q23" s="19"/>
      <c r="R23" s="20"/>
      <c r="S23" s="3"/>
      <c r="T23" s="3"/>
    </row>
    <row r="24" spans="1:20" s="55" customFormat="1" ht="12.75">
      <c r="A24" s="57"/>
      <c r="B24" s="55" t="s">
        <v>36</v>
      </c>
      <c r="C24" s="60">
        <f>C48</f>
        <v>145</v>
      </c>
      <c r="D24" s="60">
        <f>D48</f>
        <v>34</v>
      </c>
      <c r="E24" s="60">
        <f>E48</f>
        <v>111</v>
      </c>
      <c r="F24" s="60">
        <f>F48</f>
        <v>10</v>
      </c>
      <c r="G24" s="60">
        <f>G48</f>
        <v>4</v>
      </c>
      <c r="M24" s="3"/>
      <c r="N24" s="25"/>
      <c r="O24" s="19"/>
      <c r="P24" s="19"/>
      <c r="Q24" s="19"/>
      <c r="R24" s="20"/>
      <c r="S24" s="3"/>
      <c r="T24" s="3"/>
    </row>
    <row r="25" spans="1:20" s="55" customFormat="1" ht="12.75">
      <c r="A25" s="57" t="s">
        <v>4</v>
      </c>
      <c r="C25" s="56">
        <f>C26</f>
        <v>2428</v>
      </c>
      <c r="D25" s="56">
        <f>D26</f>
        <v>1157</v>
      </c>
      <c r="E25" s="56">
        <f>E26</f>
        <v>1271</v>
      </c>
      <c r="F25" s="56">
        <f>F26</f>
        <v>32</v>
      </c>
      <c r="G25" s="56">
        <f>G26</f>
        <v>1</v>
      </c>
      <c r="M25" s="3"/>
      <c r="N25" s="25"/>
      <c r="O25" s="19"/>
      <c r="P25" s="19"/>
      <c r="Q25" s="19"/>
      <c r="R25" s="20"/>
      <c r="S25" s="3"/>
      <c r="T25" s="3"/>
    </row>
    <row r="26" spans="1:20" s="55" customFormat="1" ht="12.75">
      <c r="A26" s="57"/>
      <c r="B26" s="55" t="s">
        <v>36</v>
      </c>
      <c r="C26" s="60">
        <f>C76</f>
        <v>2428</v>
      </c>
      <c r="D26" s="60">
        <f>D76</f>
        <v>1157</v>
      </c>
      <c r="E26" s="60">
        <f>E76</f>
        <v>1271</v>
      </c>
      <c r="F26" s="60">
        <f>F76</f>
        <v>32</v>
      </c>
      <c r="G26" s="60">
        <f>G76</f>
        <v>1</v>
      </c>
      <c r="M26" s="3"/>
      <c r="N26" s="25"/>
      <c r="O26" s="19"/>
      <c r="P26" s="19"/>
      <c r="Q26" s="19"/>
      <c r="R26" s="20"/>
      <c r="S26" s="3"/>
      <c r="T26" s="3"/>
    </row>
    <row r="27" spans="1:20" s="55" customFormat="1" ht="12.75">
      <c r="A27" s="57"/>
      <c r="C27" s="56"/>
      <c r="D27" s="56"/>
      <c r="E27" s="56"/>
      <c r="F27" s="56"/>
      <c r="G27" s="56"/>
      <c r="M27" s="3"/>
      <c r="N27" s="25"/>
      <c r="O27" s="19"/>
      <c r="P27" s="19"/>
      <c r="Q27" s="19"/>
      <c r="R27" s="20"/>
      <c r="S27" s="3"/>
      <c r="T27" s="3"/>
    </row>
    <row r="28" spans="1:20" s="55" customFormat="1" ht="12.75">
      <c r="A28" s="57"/>
      <c r="B28" s="55" t="s">
        <v>39</v>
      </c>
      <c r="C28" s="56">
        <f>C13+C17+C22+C24+C26</f>
        <v>306761</v>
      </c>
      <c r="D28" s="56">
        <f>D13+D17+D22+D24+D26</f>
        <v>154144</v>
      </c>
      <c r="E28" s="56">
        <f>E13+E17+E22+E24+E26</f>
        <v>152617</v>
      </c>
      <c r="F28" s="56">
        <f>F13+F17+F22+F24+F26</f>
        <v>10690</v>
      </c>
      <c r="G28" s="56">
        <f>G13+G17+G22+G24+G26</f>
        <v>1018</v>
      </c>
      <c r="M28" s="3"/>
      <c r="N28" s="25"/>
      <c r="O28" s="19"/>
      <c r="P28" s="19"/>
      <c r="Q28" s="19"/>
      <c r="R28" s="20"/>
      <c r="S28" s="3"/>
      <c r="T28" s="3"/>
    </row>
    <row r="29" spans="1:20" s="55" customFormat="1" ht="12.75">
      <c r="A29" s="57"/>
      <c r="B29" s="55" t="s">
        <v>40</v>
      </c>
      <c r="C29" s="56">
        <f>C20</f>
        <v>128790</v>
      </c>
      <c r="D29" s="56">
        <f>D20</f>
        <v>65014</v>
      </c>
      <c r="E29" s="56">
        <f>E20</f>
        <v>63776</v>
      </c>
      <c r="F29" s="56">
        <f>F20</f>
        <v>3356</v>
      </c>
      <c r="G29" s="56">
        <f>G20</f>
        <v>241</v>
      </c>
      <c r="M29" s="3"/>
      <c r="N29" s="25"/>
      <c r="O29" s="19"/>
      <c r="P29" s="19"/>
      <c r="Q29" s="19"/>
      <c r="R29" s="20"/>
      <c r="S29" s="3"/>
      <c r="T29" s="3"/>
    </row>
    <row r="30" spans="1:20" s="55" customFormat="1" ht="12.75">
      <c r="A30" s="57"/>
      <c r="B30" s="55" t="s">
        <v>41</v>
      </c>
      <c r="C30" s="56">
        <f>C14</f>
        <v>6794</v>
      </c>
      <c r="D30" s="56">
        <f>D14</f>
        <v>3920</v>
      </c>
      <c r="E30" s="56">
        <f>E14</f>
        <v>2874</v>
      </c>
      <c r="F30" s="56">
        <f>F14</f>
        <v>263</v>
      </c>
      <c r="G30" s="56">
        <f>G14</f>
        <v>48</v>
      </c>
      <c r="M30" s="3"/>
      <c r="N30" s="25"/>
      <c r="O30" s="19"/>
      <c r="P30" s="19"/>
      <c r="Q30" s="19"/>
      <c r="R30" s="20"/>
      <c r="S30" s="3"/>
      <c r="T30" s="3"/>
    </row>
    <row r="31" spans="1:20" s="55" customFormat="1" ht="13.5" thickBot="1">
      <c r="A31" s="57"/>
      <c r="B31" s="3" t="s">
        <v>35</v>
      </c>
      <c r="C31" s="56">
        <f>C15+C18</f>
        <v>3016</v>
      </c>
      <c r="D31" s="56">
        <f>D15+D18</f>
        <v>1889</v>
      </c>
      <c r="E31" s="56">
        <f>E15+E18</f>
        <v>1127</v>
      </c>
      <c r="F31" s="56">
        <f>F15+F18</f>
        <v>193</v>
      </c>
      <c r="G31" s="56">
        <f>G15+G18</f>
        <v>45</v>
      </c>
      <c r="R31" s="20"/>
      <c r="S31" s="3"/>
      <c r="T31" s="3"/>
    </row>
    <row r="32" spans="1:20" ht="13.5" thickBot="1">
      <c r="A32" s="79" t="s">
        <v>2</v>
      </c>
      <c r="B32" s="81"/>
      <c r="C32" s="33">
        <f>SUM(C28:C31)</f>
        <v>445361</v>
      </c>
      <c r="D32" s="14">
        <f>SUM(D28:D31)</f>
        <v>224967</v>
      </c>
      <c r="E32" s="15">
        <f>SUM(E28:E31)</f>
        <v>220394</v>
      </c>
      <c r="F32" s="30">
        <f>SUM(F28:F31)</f>
        <v>14502</v>
      </c>
      <c r="G32" s="34">
        <f>SUM(G28:G31)</f>
        <v>1352</v>
      </c>
      <c r="H32" s="11"/>
      <c r="I32" s="11"/>
      <c r="J32" s="11"/>
      <c r="K32" s="11"/>
      <c r="L32" s="11"/>
      <c r="M32" s="11"/>
      <c r="N32" s="11"/>
      <c r="O32" s="11"/>
      <c r="P32" s="11"/>
      <c r="R32" s="21"/>
      <c r="S32" s="3"/>
      <c r="T32" s="3"/>
    </row>
    <row r="33" spans="1:20" s="28" customFormat="1" ht="13.5" thickBot="1">
      <c r="A33" s="29"/>
      <c r="B33" s="46" t="s">
        <v>83</v>
      </c>
      <c r="C33" s="35">
        <f>C32-C24-C26</f>
        <v>442788</v>
      </c>
      <c r="D33" s="35">
        <f>D32-D24-D26</f>
        <v>223776</v>
      </c>
      <c r="E33" s="35">
        <f>E32-E24-E26</f>
        <v>219012</v>
      </c>
      <c r="F33" s="35">
        <f>F32-F24-F26</f>
        <v>14460</v>
      </c>
      <c r="G33" s="35">
        <f>G32-G24-G26</f>
        <v>1347</v>
      </c>
      <c r="H33" s="11"/>
      <c r="I33" s="70"/>
      <c r="J33" s="70"/>
      <c r="K33" s="70"/>
      <c r="L33" s="70"/>
      <c r="M33" s="70"/>
      <c r="R33" s="21"/>
      <c r="S33" s="3"/>
      <c r="T33" s="3"/>
    </row>
    <row r="34" spans="1:20" ht="13.5" thickBot="1">
      <c r="A34" s="82" t="s">
        <v>11</v>
      </c>
      <c r="B34" s="83"/>
      <c r="C34" s="84" t="s">
        <v>7</v>
      </c>
      <c r="D34" s="85"/>
      <c r="E34" s="86"/>
      <c r="F34" s="87" t="str">
        <f>"GRUPOS"</f>
        <v>GRUPOS</v>
      </c>
      <c r="G34" s="89" t="str">
        <f>"ESCUELAS"</f>
        <v>ESCUELAS</v>
      </c>
      <c r="R34" s="3"/>
      <c r="S34" s="3"/>
      <c r="T34" s="3"/>
    </row>
    <row r="35" spans="1:20" ht="13.5" thickBot="1">
      <c r="A35" s="79" t="s">
        <v>24</v>
      </c>
      <c r="B35" s="80"/>
      <c r="C35" s="32" t="str">
        <f>"TOTAL"</f>
        <v>TOTAL</v>
      </c>
      <c r="D35" s="12" t="str">
        <f>"HOM"</f>
        <v>HOM</v>
      </c>
      <c r="E35" s="13" t="str">
        <f>"MUJ"</f>
        <v>MUJ</v>
      </c>
      <c r="F35" s="88"/>
      <c r="G35" s="90"/>
      <c r="M35" s="3"/>
      <c r="N35" s="3"/>
      <c r="O35" s="3"/>
      <c r="P35" s="3"/>
      <c r="Q35" s="3"/>
      <c r="R35" s="3"/>
      <c r="S35" s="3"/>
      <c r="T35" s="3"/>
    </row>
    <row r="36" spans="1:20" s="55" customFormat="1" ht="12.75" customHeight="1">
      <c r="A36" s="57" t="s">
        <v>0</v>
      </c>
      <c r="C36" s="56">
        <f>SUM(C37:C39)</f>
        <v>199118</v>
      </c>
      <c r="D36" s="56">
        <f>SUM(D37:D39)</f>
        <v>101364</v>
      </c>
      <c r="E36" s="56">
        <f>SUM(E37:E39)</f>
        <v>97754</v>
      </c>
      <c r="F36" s="56">
        <f>SUM(F37:F39)</f>
        <v>6800</v>
      </c>
      <c r="G36" s="56">
        <f>SUM(G37:G39)</f>
        <v>516</v>
      </c>
      <c r="M36" s="3"/>
      <c r="N36" s="17"/>
      <c r="O36" s="92"/>
      <c r="P36" s="92"/>
      <c r="Q36" s="92"/>
      <c r="R36" s="92"/>
      <c r="S36" s="3"/>
      <c r="T36" s="3"/>
    </row>
    <row r="37" spans="1:20" s="55" customFormat="1" ht="12.75" customHeight="1">
      <c r="A37" s="57"/>
      <c r="B37" s="55" t="s">
        <v>36</v>
      </c>
      <c r="C37" s="60">
        <v>189882</v>
      </c>
      <c r="D37" s="60">
        <v>95869</v>
      </c>
      <c r="E37" s="60">
        <v>94013</v>
      </c>
      <c r="F37" s="60">
        <v>6379</v>
      </c>
      <c r="G37" s="60">
        <v>431</v>
      </c>
      <c r="M37" s="3"/>
      <c r="N37" s="17"/>
      <c r="O37" s="18"/>
      <c r="P37" s="18"/>
      <c r="Q37" s="18"/>
      <c r="R37" s="18"/>
      <c r="S37" s="3"/>
      <c r="T37" s="3"/>
    </row>
    <row r="38" spans="1:20" s="55" customFormat="1" ht="12.75" customHeight="1">
      <c r="A38" s="57"/>
      <c r="B38" s="55" t="s">
        <v>38</v>
      </c>
      <c r="C38" s="60">
        <v>6700</v>
      </c>
      <c r="D38" s="60">
        <v>3920</v>
      </c>
      <c r="E38" s="60">
        <v>2780</v>
      </c>
      <c r="F38" s="60">
        <v>260</v>
      </c>
      <c r="G38" s="60">
        <v>47</v>
      </c>
      <c r="M38" s="3"/>
      <c r="N38" s="17"/>
      <c r="O38" s="18"/>
      <c r="P38" s="18"/>
      <c r="Q38" s="18"/>
      <c r="R38" s="18"/>
      <c r="S38" s="3"/>
      <c r="T38" s="3"/>
    </row>
    <row r="39" spans="1:20" s="55" customFormat="1" ht="12.75" customHeight="1">
      <c r="A39" s="57"/>
      <c r="B39" s="3" t="s">
        <v>31</v>
      </c>
      <c r="C39" s="60">
        <v>2536</v>
      </c>
      <c r="D39" s="60">
        <v>1575</v>
      </c>
      <c r="E39" s="60">
        <v>961</v>
      </c>
      <c r="F39" s="60">
        <v>161</v>
      </c>
      <c r="G39" s="60">
        <v>38</v>
      </c>
      <c r="M39" s="3"/>
      <c r="N39" s="17"/>
      <c r="O39" s="18"/>
      <c r="P39" s="18"/>
      <c r="Q39" s="18"/>
      <c r="R39" s="18"/>
      <c r="S39" s="3"/>
      <c r="T39" s="3"/>
    </row>
    <row r="40" spans="1:20" s="55" customFormat="1" ht="12.75" customHeight="1">
      <c r="A40" s="57" t="s">
        <v>1</v>
      </c>
      <c r="C40" s="56">
        <f>SUM(C41:C42)</f>
        <v>47363</v>
      </c>
      <c r="D40" s="56">
        <f>SUM(D41:D42)</f>
        <v>23706</v>
      </c>
      <c r="E40" s="56">
        <f>SUM(E41:E42)</f>
        <v>23657</v>
      </c>
      <c r="F40" s="56">
        <f>SUM(F41:F42)</f>
        <v>1425</v>
      </c>
      <c r="G40" s="56">
        <f>SUM(G41:G42)</f>
        <v>100</v>
      </c>
      <c r="M40" s="3"/>
      <c r="N40" s="17"/>
      <c r="O40" s="18"/>
      <c r="P40" s="18"/>
      <c r="Q40" s="18"/>
      <c r="R40" s="18"/>
      <c r="S40" s="3"/>
      <c r="T40" s="3"/>
    </row>
    <row r="41" spans="1:20" s="55" customFormat="1" ht="12.75" customHeight="1">
      <c r="A41" s="57"/>
      <c r="B41" s="55" t="s">
        <v>36</v>
      </c>
      <c r="C41" s="60">
        <v>46889</v>
      </c>
      <c r="D41" s="60">
        <v>23397</v>
      </c>
      <c r="E41" s="60">
        <v>23492</v>
      </c>
      <c r="F41" s="60">
        <v>1395</v>
      </c>
      <c r="G41" s="60">
        <v>94</v>
      </c>
      <c r="M41" s="3"/>
      <c r="N41" s="17"/>
      <c r="O41" s="18"/>
      <c r="P41" s="18"/>
      <c r="Q41" s="18"/>
      <c r="R41" s="18"/>
      <c r="S41" s="3"/>
      <c r="T41" s="3"/>
    </row>
    <row r="42" spans="1:20" s="55" customFormat="1" ht="12.75" customHeight="1">
      <c r="A42" s="57"/>
      <c r="B42" s="3" t="s">
        <v>31</v>
      </c>
      <c r="C42" s="60">
        <v>474</v>
      </c>
      <c r="D42" s="60">
        <v>309</v>
      </c>
      <c r="E42" s="60">
        <v>165</v>
      </c>
      <c r="F42" s="60">
        <v>30</v>
      </c>
      <c r="G42" s="60">
        <v>6</v>
      </c>
      <c r="M42" s="3"/>
      <c r="N42" s="17"/>
      <c r="O42" s="18"/>
      <c r="P42" s="18"/>
      <c r="Q42" s="18"/>
      <c r="R42" s="18"/>
      <c r="S42" s="3"/>
      <c r="T42" s="3"/>
    </row>
    <row r="43" spans="1:20" s="55" customFormat="1" ht="12.75" customHeight="1">
      <c r="A43" s="57" t="s">
        <v>58</v>
      </c>
      <c r="C43" s="56">
        <f>C44</f>
        <v>122270</v>
      </c>
      <c r="D43" s="56">
        <f>D44</f>
        <v>61784</v>
      </c>
      <c r="E43" s="56">
        <f>E44</f>
        <v>60486</v>
      </c>
      <c r="F43" s="56">
        <f>F44</f>
        <v>3096</v>
      </c>
      <c r="G43" s="56">
        <f>G44</f>
        <v>191</v>
      </c>
      <c r="M43" s="3"/>
      <c r="N43" s="17"/>
      <c r="O43" s="18"/>
      <c r="P43" s="18"/>
      <c r="Q43" s="18"/>
      <c r="R43" s="18"/>
      <c r="S43" s="3"/>
      <c r="T43" s="3"/>
    </row>
    <row r="44" spans="1:20" s="55" customFormat="1" ht="12.75" customHeight="1">
      <c r="A44" s="57"/>
      <c r="B44" s="55" t="s">
        <v>37</v>
      </c>
      <c r="C44">
        <v>122270</v>
      </c>
      <c r="D44">
        <v>61784</v>
      </c>
      <c r="E44">
        <v>60486</v>
      </c>
      <c r="F44">
        <v>3096</v>
      </c>
      <c r="G44">
        <v>191</v>
      </c>
      <c r="M44" s="3"/>
      <c r="N44" s="17"/>
      <c r="O44" s="18"/>
      <c r="P44" s="18"/>
      <c r="Q44" s="18"/>
      <c r="R44" s="18"/>
      <c r="S44" s="3"/>
      <c r="T44" s="3"/>
    </row>
    <row r="45" spans="1:20" s="55" customFormat="1" ht="12.75" customHeight="1">
      <c r="A45" s="57" t="s">
        <v>14</v>
      </c>
      <c r="C45" s="56">
        <f>C46</f>
        <v>1297</v>
      </c>
      <c r="D45" s="56">
        <f>D46</f>
        <v>636</v>
      </c>
      <c r="E45" s="56">
        <f>E46</f>
        <v>661</v>
      </c>
      <c r="F45" s="56">
        <f>F46</f>
        <v>36</v>
      </c>
      <c r="G45" s="56">
        <f>G46</f>
        <v>3</v>
      </c>
      <c r="M45" s="3"/>
      <c r="N45" s="17"/>
      <c r="O45" s="18"/>
      <c r="P45" s="18"/>
      <c r="Q45" s="18"/>
      <c r="R45" s="18"/>
      <c r="S45" s="3"/>
      <c r="T45" s="3"/>
    </row>
    <row r="46" spans="1:20" s="55" customFormat="1" ht="12.75">
      <c r="A46" s="57"/>
      <c r="B46" s="55" t="s">
        <v>36</v>
      </c>
      <c r="C46" s="60">
        <v>1297</v>
      </c>
      <c r="D46" s="60">
        <v>636</v>
      </c>
      <c r="E46" s="60">
        <v>661</v>
      </c>
      <c r="F46" s="60">
        <v>36</v>
      </c>
      <c r="G46" s="60">
        <v>3</v>
      </c>
      <c r="M46" s="3"/>
      <c r="N46" s="25"/>
      <c r="O46" s="19"/>
      <c r="P46" s="19"/>
      <c r="Q46" s="19"/>
      <c r="R46" s="20"/>
      <c r="S46" s="3"/>
      <c r="T46" s="3"/>
    </row>
    <row r="47" spans="1:20" s="55" customFormat="1" ht="12.75">
      <c r="A47" s="57" t="s">
        <v>3</v>
      </c>
      <c r="C47" s="56">
        <f>C48</f>
        <v>145</v>
      </c>
      <c r="D47" s="56">
        <f>D48</f>
        <v>34</v>
      </c>
      <c r="E47" s="56">
        <f>E48</f>
        <v>111</v>
      </c>
      <c r="F47" s="56">
        <f>F48</f>
        <v>10</v>
      </c>
      <c r="G47" s="56">
        <f>G48</f>
        <v>4</v>
      </c>
      <c r="M47" s="3"/>
      <c r="N47" s="25"/>
      <c r="O47" s="19"/>
      <c r="P47" s="19"/>
      <c r="Q47" s="19"/>
      <c r="R47" s="20"/>
      <c r="S47" s="3"/>
      <c r="T47" s="3"/>
    </row>
    <row r="48" spans="1:20" s="55" customFormat="1" ht="12.75">
      <c r="A48" s="57"/>
      <c r="B48" s="55" t="s">
        <v>36</v>
      </c>
      <c r="C48" s="60">
        <v>145</v>
      </c>
      <c r="D48" s="60">
        <v>34</v>
      </c>
      <c r="E48" s="60">
        <v>111</v>
      </c>
      <c r="F48" s="60">
        <v>10</v>
      </c>
      <c r="G48" s="60">
        <v>4</v>
      </c>
      <c r="M48" s="3"/>
      <c r="N48" s="25"/>
      <c r="O48" s="19"/>
      <c r="P48" s="19"/>
      <c r="Q48" s="19"/>
      <c r="R48" s="20"/>
      <c r="S48" s="3"/>
      <c r="T48" s="3"/>
    </row>
    <row r="49" spans="1:20" s="55" customFormat="1" ht="12.75">
      <c r="A49" s="57"/>
      <c r="C49" s="56"/>
      <c r="D49" s="56"/>
      <c r="E49" s="56"/>
      <c r="F49" s="56"/>
      <c r="G49" s="56"/>
      <c r="M49" s="3"/>
      <c r="N49" s="25"/>
      <c r="O49" s="19"/>
      <c r="P49" s="19"/>
      <c r="Q49" s="19"/>
      <c r="R49" s="20"/>
      <c r="S49" s="3"/>
      <c r="T49" s="3"/>
    </row>
    <row r="50" spans="1:20" s="55" customFormat="1" ht="12.75">
      <c r="A50" s="57"/>
      <c r="B50" s="55" t="s">
        <v>39</v>
      </c>
      <c r="C50" s="56">
        <f>C37+C41+C46+C48</f>
        <v>238213</v>
      </c>
      <c r="D50" s="56">
        <f>D37+D41+D46+D48</f>
        <v>119936</v>
      </c>
      <c r="E50" s="56">
        <f>E37+E41+E46+E48</f>
        <v>118277</v>
      </c>
      <c r="F50" s="56">
        <f>F37+F41+F46+F48</f>
        <v>7820</v>
      </c>
      <c r="G50" s="56">
        <f>G37+G41+G46+G48</f>
        <v>532</v>
      </c>
      <c r="M50" s="3"/>
      <c r="N50" s="25"/>
      <c r="O50" s="19"/>
      <c r="P50" s="19"/>
      <c r="Q50" s="19"/>
      <c r="R50" s="20"/>
      <c r="S50" s="3"/>
      <c r="T50" s="3"/>
    </row>
    <row r="51" spans="1:20" s="55" customFormat="1" ht="12.75">
      <c r="A51" s="57"/>
      <c r="B51" s="55" t="s">
        <v>40</v>
      </c>
      <c r="C51" s="56">
        <f>C44</f>
        <v>122270</v>
      </c>
      <c r="D51" s="56">
        <f>D44</f>
        <v>61784</v>
      </c>
      <c r="E51" s="56">
        <f>E44</f>
        <v>60486</v>
      </c>
      <c r="F51" s="56">
        <f>F44</f>
        <v>3096</v>
      </c>
      <c r="G51" s="56">
        <f>G44</f>
        <v>191</v>
      </c>
      <c r="M51" s="3"/>
      <c r="N51" s="25"/>
      <c r="O51" s="19"/>
      <c r="P51" s="19"/>
      <c r="Q51" s="19"/>
      <c r="R51" s="20"/>
      <c r="S51" s="3"/>
      <c r="T51" s="3"/>
    </row>
    <row r="52" spans="1:20" s="55" customFormat="1" ht="12.75">
      <c r="A52" s="57"/>
      <c r="B52" s="55" t="s">
        <v>41</v>
      </c>
      <c r="C52" s="56">
        <f>C38</f>
        <v>6700</v>
      </c>
      <c r="D52" s="56">
        <f>D38</f>
        <v>3920</v>
      </c>
      <c r="E52" s="56">
        <f>E38</f>
        <v>2780</v>
      </c>
      <c r="F52" s="56">
        <f>F38</f>
        <v>260</v>
      </c>
      <c r="G52" s="56">
        <f>G38</f>
        <v>47</v>
      </c>
      <c r="M52" s="3"/>
      <c r="N52" s="25"/>
      <c r="O52" s="19"/>
      <c r="P52" s="19"/>
      <c r="Q52" s="19"/>
      <c r="R52" s="20"/>
      <c r="S52" s="3"/>
      <c r="T52" s="3"/>
    </row>
    <row r="53" spans="1:20" s="55" customFormat="1" ht="13.5" thickBot="1">
      <c r="A53" s="57"/>
      <c r="B53" s="3" t="s">
        <v>35</v>
      </c>
      <c r="C53" s="56">
        <f>C39+C42</f>
        <v>3010</v>
      </c>
      <c r="D53" s="56">
        <f>D39+D42</f>
        <v>1884</v>
      </c>
      <c r="E53" s="56">
        <f>E39+E42</f>
        <v>1126</v>
      </c>
      <c r="F53" s="56">
        <f>F39+F42</f>
        <v>191</v>
      </c>
      <c r="G53" s="56">
        <f>G39+G42</f>
        <v>44</v>
      </c>
      <c r="R53" s="20"/>
      <c r="S53" s="3"/>
      <c r="T53" s="3"/>
    </row>
    <row r="54" spans="1:20" ht="13.5" thickBot="1">
      <c r="A54" s="79" t="s">
        <v>2</v>
      </c>
      <c r="B54" s="81"/>
      <c r="C54" s="33">
        <f>SUM(C50:C53)</f>
        <v>370193</v>
      </c>
      <c r="D54" s="14">
        <f>SUM(D50:D53)</f>
        <v>187524</v>
      </c>
      <c r="E54" s="15">
        <f>SUM(E50:E53)</f>
        <v>182669</v>
      </c>
      <c r="F54" s="30">
        <f>SUM(F50:F53)</f>
        <v>11367</v>
      </c>
      <c r="G54" s="34">
        <f>SUM(G50:G53)</f>
        <v>814</v>
      </c>
      <c r="M54" s="3"/>
      <c r="N54" s="8"/>
      <c r="O54" s="21"/>
      <c r="P54" s="21"/>
      <c r="Q54" s="21"/>
      <c r="R54" s="21"/>
      <c r="S54" s="3"/>
      <c r="T54" s="3"/>
    </row>
    <row r="55" spans="1:20" s="28" customFormat="1" ht="13.5" thickBot="1">
      <c r="A55" s="29"/>
      <c r="B55" s="46" t="s">
        <v>83</v>
      </c>
      <c r="C55" s="35">
        <f>C54-C48</f>
        <v>370048</v>
      </c>
      <c r="D55" s="35">
        <f>D54-D48</f>
        <v>187490</v>
      </c>
      <c r="E55" s="35">
        <f>E54-E48</f>
        <v>182558</v>
      </c>
      <c r="F55" s="35">
        <f>F54-F48</f>
        <v>11357</v>
      </c>
      <c r="G55" s="35">
        <f>G54-G48</f>
        <v>810</v>
      </c>
      <c r="M55" s="3"/>
      <c r="N55" s="8"/>
      <c r="O55" s="21"/>
      <c r="P55" s="21"/>
      <c r="Q55" s="21"/>
      <c r="R55" s="21"/>
      <c r="S55" s="3"/>
      <c r="T55" s="3"/>
    </row>
    <row r="56" spans="1:20" ht="13.5" thickBot="1">
      <c r="A56" s="82" t="s">
        <v>10</v>
      </c>
      <c r="B56" s="83"/>
      <c r="C56" s="84" t="s">
        <v>7</v>
      </c>
      <c r="D56" s="85"/>
      <c r="E56" s="86"/>
      <c r="F56" s="87" t="str">
        <f>"GRUPOS"</f>
        <v>GRUPOS</v>
      </c>
      <c r="G56" s="89" t="str">
        <f>"ESCUELAS"</f>
        <v>ESCUELAS</v>
      </c>
      <c r="M56" s="3"/>
      <c r="N56" s="4"/>
      <c r="O56" s="4"/>
      <c r="P56" s="4"/>
      <c r="Q56" s="4"/>
      <c r="R56" s="3"/>
      <c r="S56" s="3"/>
      <c r="T56" s="3"/>
    </row>
    <row r="57" spans="1:20" ht="13.5" thickBot="1">
      <c r="A57" s="79" t="s">
        <v>24</v>
      </c>
      <c r="B57" s="80"/>
      <c r="C57" s="32" t="str">
        <f>"TOTAL"</f>
        <v>TOTAL</v>
      </c>
      <c r="D57" s="12" t="str">
        <f>"HOM"</f>
        <v>HOM</v>
      </c>
      <c r="E57" s="13" t="str">
        <f>"MUJ"</f>
        <v>MUJ</v>
      </c>
      <c r="F57" s="88"/>
      <c r="G57" s="90"/>
      <c r="M57" s="3"/>
      <c r="N57" s="3"/>
      <c r="O57" s="3"/>
      <c r="P57" s="3"/>
      <c r="Q57" s="3"/>
      <c r="R57" s="3"/>
      <c r="S57" s="3"/>
      <c r="T57" s="3"/>
    </row>
    <row r="58" spans="1:20" s="55" customFormat="1" ht="12.75" customHeight="1">
      <c r="A58" s="57" t="s">
        <v>0</v>
      </c>
      <c r="C58" s="56">
        <f>SUM(C59:C61)</f>
        <v>59257</v>
      </c>
      <c r="D58" s="56">
        <f>SUM(D59:D61)</f>
        <v>29520</v>
      </c>
      <c r="E58" s="56">
        <f>SUM(E59:E61)</f>
        <v>29737</v>
      </c>
      <c r="F58" s="56">
        <f>SUM(F59:F61)</f>
        <v>2554</v>
      </c>
      <c r="G58" s="56">
        <f>SUM(G59:G61)</f>
        <v>432</v>
      </c>
      <c r="M58" s="3"/>
      <c r="N58" s="17"/>
      <c r="O58" s="92"/>
      <c r="P58" s="92"/>
      <c r="Q58" s="92"/>
      <c r="R58" s="92"/>
      <c r="S58" s="3"/>
      <c r="T58" s="3"/>
    </row>
    <row r="59" spans="1:20" s="55" customFormat="1" ht="12.75" customHeight="1">
      <c r="A59" s="57"/>
      <c r="B59" s="55" t="s">
        <v>36</v>
      </c>
      <c r="C59" s="60">
        <v>59157</v>
      </c>
      <c r="D59" s="60">
        <v>29515</v>
      </c>
      <c r="E59" s="60">
        <v>29642</v>
      </c>
      <c r="F59" s="60">
        <v>2549</v>
      </c>
      <c r="G59" s="60">
        <v>430</v>
      </c>
      <c r="M59" s="3"/>
      <c r="N59" s="17"/>
      <c r="O59" s="18"/>
      <c r="P59" s="18"/>
      <c r="Q59" s="18"/>
      <c r="R59" s="18"/>
      <c r="S59" s="3"/>
      <c r="T59" s="3"/>
    </row>
    <row r="60" spans="1:20" s="55" customFormat="1" ht="12.75" customHeight="1">
      <c r="A60" s="57"/>
      <c r="B60" s="55" t="s">
        <v>38</v>
      </c>
      <c r="C60" s="60">
        <v>94</v>
      </c>
      <c r="D60" s="60">
        <v>0</v>
      </c>
      <c r="E60" s="60">
        <v>94</v>
      </c>
      <c r="F60" s="60">
        <v>3</v>
      </c>
      <c r="G60" s="60">
        <v>1</v>
      </c>
      <c r="M60" s="3"/>
      <c r="N60" s="17"/>
      <c r="O60" s="18"/>
      <c r="P60" s="18"/>
      <c r="Q60" s="18"/>
      <c r="R60" s="18"/>
      <c r="S60" s="3"/>
      <c r="T60" s="3"/>
    </row>
    <row r="61" spans="1:20" s="55" customFormat="1" ht="12.75" customHeight="1">
      <c r="A61" s="57"/>
      <c r="B61" s="3" t="s">
        <v>31</v>
      </c>
      <c r="C61" s="60">
        <v>6</v>
      </c>
      <c r="D61" s="60">
        <v>5</v>
      </c>
      <c r="E61" s="60">
        <v>1</v>
      </c>
      <c r="F61" s="60">
        <v>2</v>
      </c>
      <c r="G61" s="60">
        <v>1</v>
      </c>
      <c r="M61" s="3"/>
      <c r="N61" s="17"/>
      <c r="O61" s="18"/>
      <c r="P61" s="18"/>
      <c r="Q61" s="18"/>
      <c r="R61" s="18"/>
      <c r="S61" s="3"/>
      <c r="T61" s="3"/>
    </row>
    <row r="62" spans="1:20" s="55" customFormat="1" ht="12.75" customHeight="1">
      <c r="A62" s="57" t="s">
        <v>1</v>
      </c>
      <c r="C62" s="56">
        <f>C63</f>
        <v>6963</v>
      </c>
      <c r="D62" s="56">
        <f>D63</f>
        <v>3536</v>
      </c>
      <c r="E62" s="56">
        <f>E63</f>
        <v>3427</v>
      </c>
      <c r="F62" s="56">
        <f>F63</f>
        <v>289</v>
      </c>
      <c r="G62" s="56">
        <f>G63</f>
        <v>55</v>
      </c>
      <c r="M62" s="3"/>
      <c r="N62" s="17"/>
      <c r="O62" s="18"/>
      <c r="P62" s="18"/>
      <c r="Q62" s="18"/>
      <c r="R62" s="18"/>
      <c r="S62" s="3"/>
      <c r="T62" s="3"/>
    </row>
    <row r="63" spans="1:20" s="55" customFormat="1" ht="12.75" customHeight="1">
      <c r="A63" s="57"/>
      <c r="B63" s="55" t="s">
        <v>36</v>
      </c>
      <c r="C63" s="60">
        <v>6963</v>
      </c>
      <c r="D63" s="60">
        <v>3536</v>
      </c>
      <c r="E63" s="60">
        <v>3427</v>
      </c>
      <c r="F63" s="60">
        <v>289</v>
      </c>
      <c r="G63" s="60">
        <v>55</v>
      </c>
      <c r="M63" s="3"/>
      <c r="N63" s="17"/>
      <c r="O63" s="18"/>
      <c r="P63" s="18"/>
      <c r="Q63" s="18"/>
      <c r="R63" s="18"/>
      <c r="S63" s="3"/>
      <c r="T63" s="3"/>
    </row>
    <row r="64" spans="1:20" s="55" customFormat="1" ht="12.75" customHeight="1">
      <c r="A64" s="57" t="s">
        <v>58</v>
      </c>
      <c r="C64" s="56">
        <f>C65</f>
        <v>6520</v>
      </c>
      <c r="D64" s="56">
        <f>D65</f>
        <v>3230</v>
      </c>
      <c r="E64" s="56">
        <f>E65</f>
        <v>3290</v>
      </c>
      <c r="F64" s="56">
        <f>F65</f>
        <v>260</v>
      </c>
      <c r="G64" s="56">
        <f>G65</f>
        <v>50</v>
      </c>
      <c r="M64" s="3"/>
      <c r="N64" s="17"/>
      <c r="O64" s="18"/>
      <c r="P64" s="18"/>
      <c r="Q64" s="18"/>
      <c r="R64" s="18"/>
      <c r="S64" s="3"/>
      <c r="T64" s="3"/>
    </row>
    <row r="65" spans="1:20" s="55" customFormat="1" ht="12.75" customHeight="1">
      <c r="A65" s="57"/>
      <c r="B65" s="55" t="s">
        <v>37</v>
      </c>
      <c r="C65" s="60">
        <v>6520</v>
      </c>
      <c r="D65" s="60">
        <v>3230</v>
      </c>
      <c r="E65" s="60">
        <v>3290</v>
      </c>
      <c r="F65" s="60">
        <v>260</v>
      </c>
      <c r="G65" s="60">
        <v>50</v>
      </c>
      <c r="M65" s="3"/>
      <c r="N65" s="17"/>
      <c r="O65" s="18"/>
      <c r="P65" s="18"/>
      <c r="Q65" s="18"/>
      <c r="R65" s="18"/>
      <c r="S65" s="3"/>
      <c r="T65" s="3"/>
    </row>
    <row r="66" spans="1:20" s="55" customFormat="1" ht="12.75">
      <c r="A66" s="57"/>
      <c r="C66" s="56"/>
      <c r="D66" s="56"/>
      <c r="E66" s="56"/>
      <c r="F66" s="56"/>
      <c r="G66" s="56"/>
      <c r="M66" s="3"/>
      <c r="N66" s="25"/>
      <c r="O66" s="19"/>
      <c r="P66" s="19"/>
      <c r="Q66" s="19"/>
      <c r="R66" s="20"/>
      <c r="S66" s="3"/>
      <c r="T66" s="3"/>
    </row>
    <row r="67" spans="1:20" s="55" customFormat="1" ht="12.75">
      <c r="A67" s="57"/>
      <c r="B67" s="55" t="s">
        <v>39</v>
      </c>
      <c r="C67" s="56">
        <f>C59+C63</f>
        <v>66120</v>
      </c>
      <c r="D67" s="56">
        <f>D59+D63</f>
        <v>33051</v>
      </c>
      <c r="E67" s="56">
        <f>E59+E63</f>
        <v>33069</v>
      </c>
      <c r="F67" s="56">
        <f>F59+F63</f>
        <v>2838</v>
      </c>
      <c r="G67" s="56">
        <f>G59+G63</f>
        <v>485</v>
      </c>
      <c r="M67" s="3"/>
      <c r="N67" s="25"/>
      <c r="O67" s="19"/>
      <c r="P67" s="19"/>
      <c r="Q67" s="19"/>
      <c r="R67" s="20"/>
      <c r="S67" s="3"/>
      <c r="T67" s="3"/>
    </row>
    <row r="68" spans="1:20" s="55" customFormat="1" ht="12.75">
      <c r="A68" s="57"/>
      <c r="B68" s="55" t="s">
        <v>40</v>
      </c>
      <c r="C68" s="56">
        <f>C65</f>
        <v>6520</v>
      </c>
      <c r="D68" s="56">
        <f>D65</f>
        <v>3230</v>
      </c>
      <c r="E68" s="56">
        <f>E65</f>
        <v>3290</v>
      </c>
      <c r="F68" s="56">
        <f>F65</f>
        <v>260</v>
      </c>
      <c r="G68" s="56">
        <f>G65</f>
        <v>50</v>
      </c>
      <c r="M68" s="3"/>
      <c r="N68" s="25"/>
      <c r="O68" s="19"/>
      <c r="P68" s="19"/>
      <c r="Q68" s="19"/>
      <c r="R68" s="20"/>
      <c r="S68" s="3"/>
      <c r="T68" s="3"/>
    </row>
    <row r="69" spans="1:20" s="55" customFormat="1" ht="12.75">
      <c r="A69" s="57"/>
      <c r="B69" s="55" t="s">
        <v>41</v>
      </c>
      <c r="C69" s="56">
        <f aca="true" t="shared" si="1" ref="C69:G70">C60</f>
        <v>94</v>
      </c>
      <c r="D69" s="56">
        <f t="shared" si="1"/>
        <v>0</v>
      </c>
      <c r="E69" s="56">
        <f t="shared" si="1"/>
        <v>94</v>
      </c>
      <c r="F69" s="56">
        <f t="shared" si="1"/>
        <v>3</v>
      </c>
      <c r="G69" s="56">
        <f t="shared" si="1"/>
        <v>1</v>
      </c>
      <c r="M69" s="3"/>
      <c r="N69" s="25"/>
      <c r="O69" s="19"/>
      <c r="P69" s="19"/>
      <c r="Q69" s="19"/>
      <c r="R69" s="20"/>
      <c r="S69" s="3"/>
      <c r="T69" s="3"/>
    </row>
    <row r="70" spans="1:20" s="55" customFormat="1" ht="13.5" thickBot="1">
      <c r="A70" s="57"/>
      <c r="B70" s="3" t="s">
        <v>35</v>
      </c>
      <c r="C70" s="56">
        <f t="shared" si="1"/>
        <v>6</v>
      </c>
      <c r="D70" s="56">
        <f t="shared" si="1"/>
        <v>5</v>
      </c>
      <c r="E70" s="56">
        <f t="shared" si="1"/>
        <v>1</v>
      </c>
      <c r="F70" s="56">
        <f t="shared" si="1"/>
        <v>2</v>
      </c>
      <c r="G70" s="56">
        <f t="shared" si="1"/>
        <v>1</v>
      </c>
      <c r="R70" s="20"/>
      <c r="S70" s="3"/>
      <c r="T70" s="3"/>
    </row>
    <row r="71" spans="1:20" ht="13.5" thickBot="1">
      <c r="A71" s="79" t="s">
        <v>2</v>
      </c>
      <c r="B71" s="81"/>
      <c r="C71" s="33">
        <f>SUM(C67:C70)</f>
        <v>72740</v>
      </c>
      <c r="D71" s="14">
        <f>SUM(D67:D70)</f>
        <v>36286</v>
      </c>
      <c r="E71" s="15">
        <f>SUM(E67:E70)</f>
        <v>36454</v>
      </c>
      <c r="F71" s="30">
        <f>SUM(F67:F70)</f>
        <v>3103</v>
      </c>
      <c r="G71" s="34">
        <f>SUM(G67:G70)</f>
        <v>537</v>
      </c>
      <c r="M71" s="3"/>
      <c r="N71" s="8"/>
      <c r="O71" s="21"/>
      <c r="P71" s="21"/>
      <c r="Q71" s="21"/>
      <c r="R71" s="21"/>
      <c r="S71" s="3"/>
      <c r="T71" s="3"/>
    </row>
    <row r="72" spans="1:20" s="28" customFormat="1" ht="13.5" thickBot="1">
      <c r="A72" s="29"/>
      <c r="B72" s="46" t="s">
        <v>83</v>
      </c>
      <c r="C72" s="35">
        <f>C71</f>
        <v>72740</v>
      </c>
      <c r="D72" s="35">
        <f>D71</f>
        <v>36286</v>
      </c>
      <c r="E72" s="35">
        <f>E71</f>
        <v>36454</v>
      </c>
      <c r="F72" s="35">
        <f>F71</f>
        <v>3103</v>
      </c>
      <c r="G72" s="35">
        <f>G71</f>
        <v>537</v>
      </c>
      <c r="M72" s="3"/>
      <c r="N72" s="8"/>
      <c r="O72" s="21"/>
      <c r="P72" s="21"/>
      <c r="Q72" s="21"/>
      <c r="R72" s="21"/>
      <c r="S72" s="3"/>
      <c r="T72" s="3"/>
    </row>
    <row r="73" spans="1:20" ht="13.5" thickBot="1">
      <c r="A73" s="82" t="s">
        <v>9</v>
      </c>
      <c r="B73" s="83"/>
      <c r="C73" s="84" t="s">
        <v>7</v>
      </c>
      <c r="D73" s="85"/>
      <c r="E73" s="86"/>
      <c r="F73" s="87" t="str">
        <f>"GRUPOS"</f>
        <v>GRUPOS</v>
      </c>
      <c r="G73" s="89" t="str">
        <f>"ESCUELAS"</f>
        <v>ESCUELAS</v>
      </c>
      <c r="M73" s="3"/>
      <c r="N73" s="8"/>
      <c r="O73" s="21"/>
      <c r="P73" s="21"/>
      <c r="Q73" s="21"/>
      <c r="R73" s="21"/>
      <c r="S73" s="3"/>
      <c r="T73" s="3"/>
    </row>
    <row r="74" spans="1:20" ht="13.5" thickBot="1">
      <c r="A74" s="79" t="s">
        <v>24</v>
      </c>
      <c r="B74" s="80"/>
      <c r="C74" s="32" t="str">
        <f>"TOTAL"</f>
        <v>TOTAL</v>
      </c>
      <c r="D74" s="12" t="str">
        <f>"HOM"</f>
        <v>HOM</v>
      </c>
      <c r="E74" s="13" t="str">
        <f>"MUJ"</f>
        <v>MUJ</v>
      </c>
      <c r="F74" s="88"/>
      <c r="G74" s="90"/>
      <c r="M74" s="3"/>
      <c r="N74" s="3"/>
      <c r="O74" s="3"/>
      <c r="P74" s="3"/>
      <c r="Q74" s="3"/>
      <c r="R74" s="3"/>
      <c r="S74" s="3"/>
      <c r="T74" s="3"/>
    </row>
    <row r="75" spans="1:20" s="55" customFormat="1" ht="12.75">
      <c r="A75" s="57" t="s">
        <v>4</v>
      </c>
      <c r="C75" s="56">
        <f>C76</f>
        <v>2428</v>
      </c>
      <c r="D75" s="56">
        <f>D76</f>
        <v>1157</v>
      </c>
      <c r="E75" s="56">
        <f>E76</f>
        <v>1271</v>
      </c>
      <c r="F75" s="56">
        <f>F76</f>
        <v>32</v>
      </c>
      <c r="G75" s="56">
        <f>G76</f>
        <v>1</v>
      </c>
      <c r="M75" s="3"/>
      <c r="N75" s="25"/>
      <c r="O75" s="19"/>
      <c r="P75" s="19"/>
      <c r="Q75" s="19"/>
      <c r="R75" s="20"/>
      <c r="S75" s="3"/>
      <c r="T75" s="3"/>
    </row>
    <row r="76" spans="1:20" s="55" customFormat="1" ht="12.75">
      <c r="A76" s="57"/>
      <c r="B76" s="55" t="s">
        <v>36</v>
      </c>
      <c r="C76" s="60">
        <v>2428</v>
      </c>
      <c r="D76" s="60">
        <v>1157</v>
      </c>
      <c r="E76" s="60">
        <v>1271</v>
      </c>
      <c r="F76" s="60">
        <v>32</v>
      </c>
      <c r="G76" s="60">
        <v>1</v>
      </c>
      <c r="M76" s="3"/>
      <c r="N76" s="25"/>
      <c r="O76" s="19"/>
      <c r="P76" s="19"/>
      <c r="Q76" s="19"/>
      <c r="R76" s="20"/>
      <c r="S76" s="3"/>
      <c r="T76" s="3"/>
    </row>
    <row r="77" spans="1:20" s="55" customFormat="1" ht="12.75">
      <c r="A77" s="57"/>
      <c r="C77" s="56"/>
      <c r="D77" s="56"/>
      <c r="E77" s="56"/>
      <c r="F77" s="56"/>
      <c r="G77" s="56"/>
      <c r="M77" s="3"/>
      <c r="N77" s="25"/>
      <c r="O77" s="19"/>
      <c r="P77" s="19"/>
      <c r="Q77" s="19"/>
      <c r="R77" s="20"/>
      <c r="S77" s="3"/>
      <c r="T77" s="3"/>
    </row>
    <row r="78" spans="1:20" s="55" customFormat="1" ht="13.5" thickBot="1">
      <c r="A78" s="57"/>
      <c r="B78" s="55" t="s">
        <v>39</v>
      </c>
      <c r="C78" s="56">
        <f>C76</f>
        <v>2428</v>
      </c>
      <c r="D78" s="56">
        <f>D76</f>
        <v>1157</v>
      </c>
      <c r="E78" s="56">
        <f>E76</f>
        <v>1271</v>
      </c>
      <c r="F78" s="56">
        <f>F76</f>
        <v>32</v>
      </c>
      <c r="G78" s="56">
        <f>G76</f>
        <v>1</v>
      </c>
      <c r="M78" s="3"/>
      <c r="N78" s="25"/>
      <c r="O78" s="19"/>
      <c r="P78" s="19"/>
      <c r="Q78" s="19"/>
      <c r="R78" s="20"/>
      <c r="S78" s="3"/>
      <c r="T78" s="3"/>
    </row>
    <row r="79" spans="1:7" ht="13.5" thickBot="1">
      <c r="A79" s="79" t="s">
        <v>2</v>
      </c>
      <c r="B79" s="81"/>
      <c r="C79" s="33">
        <f>SUM(C78)</f>
        <v>2428</v>
      </c>
      <c r="D79" s="14">
        <f>SUM(D78)</f>
        <v>1157</v>
      </c>
      <c r="E79" s="15">
        <f>SUM(E78)</f>
        <v>1271</v>
      </c>
      <c r="F79" s="30">
        <f>SUM(F78)</f>
        <v>32</v>
      </c>
      <c r="G79" s="34">
        <f>SUM(G78)</f>
        <v>1</v>
      </c>
    </row>
    <row r="80" spans="3:7" ht="12.75">
      <c r="C80" s="2"/>
      <c r="D80"/>
      <c r="E80"/>
      <c r="F80"/>
      <c r="G80" s="4"/>
    </row>
    <row r="81" spans="1:2" ht="12.75">
      <c r="A81" s="62" t="s">
        <v>88</v>
      </c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/>
  </sheetData>
  <sheetProtection/>
  <mergeCells count="28">
    <mergeCell ref="A10:B10"/>
    <mergeCell ref="A34:B34"/>
    <mergeCell ref="C34:E34"/>
    <mergeCell ref="A8:G8"/>
    <mergeCell ref="A32:B32"/>
    <mergeCell ref="A71:B71"/>
    <mergeCell ref="F10:F11"/>
    <mergeCell ref="A35:B35"/>
    <mergeCell ref="A74:B74"/>
    <mergeCell ref="C10:E10"/>
    <mergeCell ref="A57:B57"/>
    <mergeCell ref="F34:F35"/>
    <mergeCell ref="C56:E56"/>
    <mergeCell ref="O58:R58"/>
    <mergeCell ref="A54:B54"/>
    <mergeCell ref="G10:G11"/>
    <mergeCell ref="G34:G35"/>
    <mergeCell ref="A11:B11"/>
    <mergeCell ref="A79:B79"/>
    <mergeCell ref="A73:B73"/>
    <mergeCell ref="C73:E73"/>
    <mergeCell ref="O12:R12"/>
    <mergeCell ref="A56:B56"/>
    <mergeCell ref="F73:F74"/>
    <mergeCell ref="G73:G74"/>
    <mergeCell ref="F56:F57"/>
    <mergeCell ref="O36:R36"/>
    <mergeCell ref="G56:G57"/>
  </mergeCells>
  <printOptions/>
  <pageMargins left="0.75" right="0.75" top="1" bottom="1" header="0" footer="0"/>
  <pageSetup fitToHeight="1" fitToWidth="1" horizontalDpi="600" verticalDpi="600" orientation="portrait" scale="58" r:id="rId2"/>
  <ignoredErrors>
    <ignoredError sqref="C16 D16:F16 C20:F20 C22:F22 C24:F24 C23:F23 G16 G20 G22 G24 G2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23.7109375" style="0" customWidth="1"/>
    <col min="3" max="7" width="10.7109375" style="24" customWidth="1"/>
    <col min="8" max="8" width="9.7109375" style="0" bestFit="1" customWidth="1"/>
    <col min="9" max="9" width="9.28125" style="0" bestFit="1" customWidth="1"/>
    <col min="10" max="10" width="9.7109375" style="0" bestFit="1" customWidth="1"/>
  </cols>
  <sheetData>
    <row r="1" spans="13:20" ht="12.75">
      <c r="M1" s="3"/>
      <c r="N1" s="3"/>
      <c r="O1" s="3"/>
      <c r="P1" s="3"/>
      <c r="Q1" s="3"/>
      <c r="R1" s="3"/>
      <c r="S1" s="3"/>
      <c r="T1" s="3"/>
    </row>
    <row r="2" spans="13:20" ht="12.75">
      <c r="M2" s="3"/>
      <c r="N2" s="3"/>
      <c r="O2" s="3"/>
      <c r="P2" s="3"/>
      <c r="Q2" s="3"/>
      <c r="R2" s="3"/>
      <c r="S2" s="3"/>
      <c r="T2" s="3"/>
    </row>
    <row r="3" spans="13:20" ht="12.75">
      <c r="M3" s="3"/>
      <c r="N3" s="3"/>
      <c r="O3" s="3"/>
      <c r="P3" s="3"/>
      <c r="Q3" s="3"/>
      <c r="R3" s="3"/>
      <c r="S3" s="3"/>
      <c r="T3" s="3"/>
    </row>
    <row r="4" spans="13:20" ht="12.75">
      <c r="M4" s="3"/>
      <c r="N4" s="3"/>
      <c r="O4" s="3"/>
      <c r="P4" s="3"/>
      <c r="Q4" s="3"/>
      <c r="R4" s="3"/>
      <c r="S4" s="3"/>
      <c r="T4" s="3"/>
    </row>
    <row r="5" spans="13:20" ht="12.75">
      <c r="M5" s="3"/>
      <c r="N5" s="3"/>
      <c r="O5" s="3"/>
      <c r="P5" s="3"/>
      <c r="Q5" s="3"/>
      <c r="R5" s="3"/>
      <c r="S5" s="3"/>
      <c r="T5" s="3"/>
    </row>
    <row r="6" spans="6:20" ht="12.75">
      <c r="F6" s="77"/>
      <c r="G6" s="77"/>
      <c r="H6" s="28"/>
      <c r="M6" s="3"/>
      <c r="N6" s="3"/>
      <c r="O6" s="3"/>
      <c r="P6" s="3"/>
      <c r="Q6" s="3"/>
      <c r="R6" s="3"/>
      <c r="S6" s="3"/>
      <c r="T6" s="3"/>
    </row>
    <row r="7" spans="13:20" ht="12.75">
      <c r="M7" s="3"/>
      <c r="N7" s="3"/>
      <c r="O7" s="3"/>
      <c r="P7" s="3"/>
      <c r="Q7" s="3"/>
      <c r="R7" s="3"/>
      <c r="S7" s="3"/>
      <c r="T7" s="3"/>
    </row>
    <row r="8" spans="1:20" ht="12.75">
      <c r="A8" s="91" t="s">
        <v>94</v>
      </c>
      <c r="B8" s="91"/>
      <c r="C8" s="91"/>
      <c r="D8" s="91"/>
      <c r="E8" s="91"/>
      <c r="F8" s="91"/>
      <c r="G8" s="91"/>
      <c r="M8" s="3"/>
      <c r="N8" s="3"/>
      <c r="O8" s="3"/>
      <c r="P8" s="3"/>
      <c r="Q8" s="3"/>
      <c r="R8" s="3"/>
      <c r="S8" s="3"/>
      <c r="T8" s="3"/>
    </row>
    <row r="9" spans="1:20" s="28" customFormat="1" ht="13.5" thickBot="1">
      <c r="A9" s="27"/>
      <c r="B9" s="27"/>
      <c r="C9" s="27"/>
      <c r="D9" s="27"/>
      <c r="E9" s="27"/>
      <c r="F9" s="27"/>
      <c r="G9" s="27"/>
      <c r="M9" s="3"/>
      <c r="N9" s="3"/>
      <c r="O9" s="3"/>
      <c r="P9" s="3"/>
      <c r="Q9" s="3"/>
      <c r="R9" s="3"/>
      <c r="S9" s="3"/>
      <c r="T9" s="3"/>
    </row>
    <row r="10" spans="1:20" ht="13.5" thickBot="1">
      <c r="A10" s="82" t="s">
        <v>8</v>
      </c>
      <c r="B10" s="83"/>
      <c r="C10" s="84" t="s">
        <v>7</v>
      </c>
      <c r="D10" s="85"/>
      <c r="E10" s="86"/>
      <c r="F10" s="87" t="str">
        <f>"GRUPOS"</f>
        <v>GRUPOS</v>
      </c>
      <c r="G10" s="89" t="str">
        <f>"ESCUELAS"</f>
        <v>ESCUELAS</v>
      </c>
      <c r="M10" s="3"/>
      <c r="N10" s="3"/>
      <c r="O10" s="3"/>
      <c r="P10" s="3"/>
      <c r="Q10" s="3"/>
      <c r="R10" s="3"/>
      <c r="S10" s="3"/>
      <c r="T10" s="3"/>
    </row>
    <row r="11" spans="1:20" ht="13.5" thickBot="1">
      <c r="A11" s="79" t="s">
        <v>24</v>
      </c>
      <c r="B11" s="80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88"/>
      <c r="G11" s="90"/>
      <c r="M11" s="3"/>
      <c r="N11" s="16"/>
      <c r="O11" s="3"/>
      <c r="P11" s="3"/>
      <c r="Q11" s="3"/>
      <c r="R11" s="3"/>
      <c r="S11" s="3"/>
      <c r="T11" s="3"/>
    </row>
    <row r="12" spans="1:20" s="55" customFormat="1" ht="12.75" customHeight="1">
      <c r="A12" s="57" t="s">
        <v>0</v>
      </c>
      <c r="C12" s="56">
        <f>SUM(C13:C14)</f>
        <v>2393</v>
      </c>
      <c r="D12" s="56">
        <f>SUM(D13:D14)</f>
        <v>1291</v>
      </c>
      <c r="E12" s="56">
        <f>SUM(E13:E14)</f>
        <v>1102</v>
      </c>
      <c r="F12" s="56">
        <f>SUM(F13:F14)</f>
        <v>212</v>
      </c>
      <c r="G12" s="56">
        <f>SUM(G13:G14)</f>
        <v>91</v>
      </c>
      <c r="M12" s="3"/>
      <c r="N12" s="17"/>
      <c r="O12" s="92"/>
      <c r="P12" s="92"/>
      <c r="Q12" s="92"/>
      <c r="R12" s="92"/>
      <c r="S12" s="3"/>
      <c r="T12" s="3"/>
    </row>
    <row r="13" spans="1:20" s="55" customFormat="1" ht="12.75" customHeight="1">
      <c r="A13" s="57"/>
      <c r="B13" s="55" t="s">
        <v>15</v>
      </c>
      <c r="C13" s="60">
        <f aca="true" t="shared" si="0" ref="C13:G14">C26+C39</f>
        <v>521</v>
      </c>
      <c r="D13" s="60">
        <f t="shared" si="0"/>
        <v>201</v>
      </c>
      <c r="E13" s="60">
        <f t="shared" si="0"/>
        <v>320</v>
      </c>
      <c r="F13" s="60">
        <f t="shared" si="0"/>
        <v>91</v>
      </c>
      <c r="G13" s="60">
        <f t="shared" si="0"/>
        <v>45</v>
      </c>
      <c r="M13" s="3"/>
      <c r="N13" s="17"/>
      <c r="O13" s="18"/>
      <c r="P13" s="18"/>
      <c r="Q13" s="18"/>
      <c r="R13" s="18"/>
      <c r="S13" s="3"/>
      <c r="T13" s="3"/>
    </row>
    <row r="14" spans="1:20" s="55" customFormat="1" ht="12.75" customHeight="1">
      <c r="A14" s="57"/>
      <c r="B14" s="55" t="s">
        <v>16</v>
      </c>
      <c r="C14" s="60">
        <f t="shared" si="0"/>
        <v>1872</v>
      </c>
      <c r="D14" s="60">
        <f t="shared" si="0"/>
        <v>1090</v>
      </c>
      <c r="E14" s="60">
        <f t="shared" si="0"/>
        <v>782</v>
      </c>
      <c r="F14" s="60">
        <f t="shared" si="0"/>
        <v>121</v>
      </c>
      <c r="G14" s="60">
        <f t="shared" si="0"/>
        <v>46</v>
      </c>
      <c r="M14" s="3"/>
      <c r="N14" s="17"/>
      <c r="O14" s="18"/>
      <c r="P14" s="18"/>
      <c r="Q14" s="18"/>
      <c r="R14" s="18"/>
      <c r="S14" s="3"/>
      <c r="T14" s="3"/>
    </row>
    <row r="15" spans="1:20" s="55" customFormat="1" ht="12.75">
      <c r="A15" s="57" t="s">
        <v>1</v>
      </c>
      <c r="C15" s="58">
        <f>SUM(C16:C17)</f>
        <v>780</v>
      </c>
      <c r="D15" s="58">
        <f>SUM(D16:D17)</f>
        <v>410</v>
      </c>
      <c r="E15" s="58">
        <f>SUM(E16:E17)</f>
        <v>370</v>
      </c>
      <c r="F15" s="58">
        <f>SUM(F16:F17)</f>
        <v>65</v>
      </c>
      <c r="G15" s="58">
        <f>SUM(G16:G17)</f>
        <v>21</v>
      </c>
      <c r="S15" s="3"/>
      <c r="T15" s="3"/>
    </row>
    <row r="16" spans="1:20" s="55" customFormat="1" ht="12.75">
      <c r="A16" s="57"/>
      <c r="B16" s="55" t="s">
        <v>15</v>
      </c>
      <c r="C16" s="60">
        <f aca="true" t="shared" si="1" ref="C16:G17">C29+C42</f>
        <v>275</v>
      </c>
      <c r="D16" s="60">
        <f t="shared" si="1"/>
        <v>132</v>
      </c>
      <c r="E16" s="60">
        <f t="shared" si="1"/>
        <v>143</v>
      </c>
      <c r="F16" s="60">
        <f t="shared" si="1"/>
        <v>31</v>
      </c>
      <c r="G16" s="60">
        <f t="shared" si="1"/>
        <v>11</v>
      </c>
      <c r="S16" s="3"/>
      <c r="T16" s="3"/>
    </row>
    <row r="17" spans="1:20" s="55" customFormat="1" ht="12.75">
      <c r="A17" s="57"/>
      <c r="B17" s="55" t="s">
        <v>16</v>
      </c>
      <c r="C17" s="60">
        <f t="shared" si="1"/>
        <v>505</v>
      </c>
      <c r="D17" s="60">
        <f t="shared" si="1"/>
        <v>278</v>
      </c>
      <c r="E17" s="60">
        <f t="shared" si="1"/>
        <v>227</v>
      </c>
      <c r="F17" s="60">
        <f t="shared" si="1"/>
        <v>34</v>
      </c>
      <c r="G17" s="60">
        <f t="shared" si="1"/>
        <v>10</v>
      </c>
      <c r="I17" s="75"/>
      <c r="S17" s="3"/>
      <c r="T17" s="3"/>
    </row>
    <row r="18" spans="1:20" s="55" customFormat="1" ht="12.75">
      <c r="A18" s="57"/>
      <c r="C18" s="60"/>
      <c r="D18" s="60"/>
      <c r="E18" s="60"/>
      <c r="F18" s="60"/>
      <c r="G18" s="60"/>
      <c r="S18" s="3"/>
      <c r="T18" s="3"/>
    </row>
    <row r="19" spans="1:20" s="55" customFormat="1" ht="12.75">
      <c r="A19" s="57"/>
      <c r="B19" s="61" t="s">
        <v>45</v>
      </c>
      <c r="C19" s="56">
        <f aca="true" t="shared" si="2" ref="C19:G20">C13+C16</f>
        <v>796</v>
      </c>
      <c r="D19" s="56">
        <f t="shared" si="2"/>
        <v>333</v>
      </c>
      <c r="E19" s="56">
        <f t="shared" si="2"/>
        <v>463</v>
      </c>
      <c r="F19" s="56">
        <f t="shared" si="2"/>
        <v>122</v>
      </c>
      <c r="G19" s="56">
        <f t="shared" si="2"/>
        <v>56</v>
      </c>
      <c r="S19" s="3"/>
      <c r="T19" s="3"/>
    </row>
    <row r="20" spans="1:20" s="55" customFormat="1" ht="13.5" thickBot="1">
      <c r="A20" s="57"/>
      <c r="B20" s="16" t="s">
        <v>46</v>
      </c>
      <c r="C20" s="56">
        <f t="shared" si="2"/>
        <v>2377</v>
      </c>
      <c r="D20" s="56">
        <f t="shared" si="2"/>
        <v>1368</v>
      </c>
      <c r="E20" s="56">
        <f t="shared" si="2"/>
        <v>1009</v>
      </c>
      <c r="F20" s="56">
        <f t="shared" si="2"/>
        <v>155</v>
      </c>
      <c r="G20" s="56">
        <f t="shared" si="2"/>
        <v>56</v>
      </c>
      <c r="S20" s="3"/>
      <c r="T20" s="3"/>
    </row>
    <row r="21" spans="1:20" ht="13.5" thickBot="1">
      <c r="A21" s="79" t="s">
        <v>2</v>
      </c>
      <c r="B21" s="81"/>
      <c r="C21" s="33">
        <f>SUM(C19:C20)</f>
        <v>3173</v>
      </c>
      <c r="D21" s="14">
        <f>SUM(D19:D20)</f>
        <v>1701</v>
      </c>
      <c r="E21" s="15">
        <f>SUM(E19:E20)</f>
        <v>1472</v>
      </c>
      <c r="F21" s="34">
        <f>SUM(F19:F20)</f>
        <v>277</v>
      </c>
      <c r="G21" s="34">
        <f>SUM(G19:G20)</f>
        <v>112</v>
      </c>
      <c r="H21" s="26"/>
      <c r="M21" s="3"/>
      <c r="N21" s="8"/>
      <c r="O21" s="21"/>
      <c r="P21" s="21"/>
      <c r="Q21" s="21"/>
      <c r="R21" s="21"/>
      <c r="S21" s="3"/>
      <c r="T21" s="3"/>
    </row>
    <row r="22" spans="1:20" s="28" customFormat="1" ht="13.5" thickBot="1">
      <c r="A22" s="29"/>
      <c r="B22" s="46" t="s">
        <v>83</v>
      </c>
      <c r="C22" s="35">
        <f>C21</f>
        <v>3173</v>
      </c>
      <c r="D22" s="35">
        <f>D21</f>
        <v>1701</v>
      </c>
      <c r="E22" s="35">
        <f>E21</f>
        <v>1472</v>
      </c>
      <c r="F22" s="35">
        <f>F21</f>
        <v>277</v>
      </c>
      <c r="G22" s="35">
        <f>G21</f>
        <v>112</v>
      </c>
      <c r="H22" s="11"/>
      <c r="I22" s="11"/>
      <c r="J22" s="11"/>
      <c r="K22" s="11"/>
      <c r="L22" s="11"/>
      <c r="M22" s="11"/>
      <c r="N22" s="11"/>
      <c r="O22" s="11"/>
      <c r="P22" s="11"/>
      <c r="Q22" s="21"/>
      <c r="R22" s="21"/>
      <c r="S22" s="3"/>
      <c r="T22" s="3"/>
    </row>
    <row r="23" spans="1:20" ht="13.5" thickBot="1">
      <c r="A23" s="82" t="s">
        <v>11</v>
      </c>
      <c r="B23" s="83"/>
      <c r="C23" s="84" t="s">
        <v>7</v>
      </c>
      <c r="D23" s="85"/>
      <c r="E23" s="86"/>
      <c r="F23" s="87" t="str">
        <f>"GRUPOS"</f>
        <v>GRUPOS</v>
      </c>
      <c r="G23" s="89" t="str">
        <f>"ESCUELAS"</f>
        <v>ESCUELAS</v>
      </c>
      <c r="M23" s="3"/>
      <c r="N23" s="4"/>
      <c r="O23" s="4"/>
      <c r="P23" s="4"/>
      <c r="Q23" s="4"/>
      <c r="R23" s="3"/>
      <c r="S23" s="3"/>
      <c r="T23" s="3"/>
    </row>
    <row r="24" spans="1:20" ht="13.5" thickBot="1">
      <c r="A24" s="79" t="s">
        <v>24</v>
      </c>
      <c r="B24" s="80"/>
      <c r="C24" s="32" t="str">
        <f>"TOTAL"</f>
        <v>TOTAL</v>
      </c>
      <c r="D24" s="12" t="str">
        <f>"HOM"</f>
        <v>HOM</v>
      </c>
      <c r="E24" s="13" t="str">
        <f>"MUJ"</f>
        <v>MUJ</v>
      </c>
      <c r="F24" s="88"/>
      <c r="G24" s="90"/>
      <c r="M24" s="3"/>
      <c r="N24" s="3"/>
      <c r="O24" s="3"/>
      <c r="P24" s="3"/>
      <c r="Q24" s="3"/>
      <c r="R24" s="3"/>
      <c r="S24" s="3"/>
      <c r="T24" s="3"/>
    </row>
    <row r="25" spans="1:20" s="55" customFormat="1" ht="12.75">
      <c r="A25" s="57" t="s">
        <v>0</v>
      </c>
      <c r="C25" s="56">
        <f>SUM(C26:C27)</f>
        <v>2272</v>
      </c>
      <c r="D25" s="56">
        <f>SUM(D26:D27)</f>
        <v>1213</v>
      </c>
      <c r="E25" s="56">
        <f>SUM(E26:E27)</f>
        <v>1059</v>
      </c>
      <c r="F25" s="56">
        <f>SUM(F26:F27)</f>
        <v>205</v>
      </c>
      <c r="G25" s="56">
        <f>SUM(G26:G27)</f>
        <v>86</v>
      </c>
      <c r="M25" s="3"/>
      <c r="N25" s="17"/>
      <c r="O25" s="92"/>
      <c r="P25" s="92"/>
      <c r="Q25" s="92"/>
      <c r="R25" s="92"/>
      <c r="S25" s="3"/>
      <c r="T25" s="3"/>
    </row>
    <row r="26" spans="1:20" s="55" customFormat="1" ht="12.75">
      <c r="A26" s="57"/>
      <c r="B26" s="55" t="s">
        <v>15</v>
      </c>
      <c r="C26" s="60">
        <v>515</v>
      </c>
      <c r="D26" s="60">
        <v>200</v>
      </c>
      <c r="E26" s="60">
        <v>315</v>
      </c>
      <c r="F26" s="60">
        <v>89</v>
      </c>
      <c r="G26" s="60">
        <v>43</v>
      </c>
      <c r="M26" s="3"/>
      <c r="N26" s="17"/>
      <c r="O26" s="18"/>
      <c r="P26" s="18"/>
      <c r="Q26" s="18"/>
      <c r="R26" s="18"/>
      <c r="S26" s="3"/>
      <c r="T26" s="3"/>
    </row>
    <row r="27" spans="1:20" s="55" customFormat="1" ht="12.75">
      <c r="A27" s="57"/>
      <c r="B27" s="55" t="s">
        <v>16</v>
      </c>
      <c r="C27" s="60">
        <v>1757</v>
      </c>
      <c r="D27" s="60">
        <v>1013</v>
      </c>
      <c r="E27" s="60">
        <v>744</v>
      </c>
      <c r="F27" s="60">
        <v>116</v>
      </c>
      <c r="G27" s="60">
        <v>43</v>
      </c>
      <c r="M27" s="3"/>
      <c r="N27" s="17"/>
      <c r="O27" s="18"/>
      <c r="P27" s="18"/>
      <c r="Q27" s="18"/>
      <c r="R27" s="18"/>
      <c r="S27" s="3"/>
      <c r="T27" s="3"/>
    </row>
    <row r="28" spans="1:20" s="55" customFormat="1" ht="12.75">
      <c r="A28" s="57" t="s">
        <v>1</v>
      </c>
      <c r="C28" s="58">
        <f>SUM(C29:C30)</f>
        <v>780</v>
      </c>
      <c r="D28" s="58">
        <f>SUM(D29:D30)</f>
        <v>410</v>
      </c>
      <c r="E28" s="58">
        <f>SUM(E29:E30)</f>
        <v>370</v>
      </c>
      <c r="F28" s="58">
        <f>SUM(F29:F30)</f>
        <v>65</v>
      </c>
      <c r="G28" s="58">
        <f>SUM(G29:G30)</f>
        <v>21</v>
      </c>
      <c r="M28" s="3"/>
      <c r="N28" s="25"/>
      <c r="O28" s="19"/>
      <c r="P28" s="19"/>
      <c r="Q28" s="19"/>
      <c r="R28" s="22"/>
      <c r="S28" s="3"/>
      <c r="T28" s="3"/>
    </row>
    <row r="29" spans="1:20" s="55" customFormat="1" ht="12.75">
      <c r="A29" s="57"/>
      <c r="B29" s="55" t="s">
        <v>15</v>
      </c>
      <c r="C29" s="60">
        <v>275</v>
      </c>
      <c r="D29" s="60">
        <v>132</v>
      </c>
      <c r="E29" s="60">
        <v>143</v>
      </c>
      <c r="F29" s="60">
        <v>31</v>
      </c>
      <c r="G29" s="60">
        <v>11</v>
      </c>
      <c r="M29" s="3"/>
      <c r="N29" s="25"/>
      <c r="O29" s="19"/>
      <c r="P29" s="19"/>
      <c r="Q29" s="19"/>
      <c r="R29" s="22"/>
      <c r="S29" s="3"/>
      <c r="T29" s="3"/>
    </row>
    <row r="30" spans="1:20" s="55" customFormat="1" ht="12.75">
      <c r="A30" s="57"/>
      <c r="B30" s="55" t="s">
        <v>16</v>
      </c>
      <c r="C30" s="60">
        <v>505</v>
      </c>
      <c r="D30" s="60">
        <v>278</v>
      </c>
      <c r="E30" s="60">
        <v>227</v>
      </c>
      <c r="F30" s="60">
        <v>34</v>
      </c>
      <c r="G30" s="60">
        <v>10</v>
      </c>
      <c r="M30" s="3"/>
      <c r="N30" s="25"/>
      <c r="O30" s="19"/>
      <c r="P30" s="19"/>
      <c r="Q30" s="19"/>
      <c r="R30" s="22"/>
      <c r="S30" s="3"/>
      <c r="T30" s="3"/>
    </row>
    <row r="31" spans="1:20" s="55" customFormat="1" ht="12.75">
      <c r="A31" s="57"/>
      <c r="C31" s="60"/>
      <c r="D31" s="60"/>
      <c r="E31" s="60"/>
      <c r="F31" s="60"/>
      <c r="G31" s="60"/>
      <c r="M31" s="3"/>
      <c r="N31" s="25"/>
      <c r="O31" s="19"/>
      <c r="P31" s="19"/>
      <c r="Q31" s="19"/>
      <c r="R31" s="22"/>
      <c r="S31" s="3"/>
      <c r="T31" s="3"/>
    </row>
    <row r="32" spans="1:20" s="55" customFormat="1" ht="12.75">
      <c r="A32" s="57"/>
      <c r="B32" s="61" t="s">
        <v>45</v>
      </c>
      <c r="C32" s="56">
        <f aca="true" t="shared" si="3" ref="C32:G33">C26+C29</f>
        <v>790</v>
      </c>
      <c r="D32" s="56">
        <f t="shared" si="3"/>
        <v>332</v>
      </c>
      <c r="E32" s="56">
        <f t="shared" si="3"/>
        <v>458</v>
      </c>
      <c r="F32" s="56">
        <f t="shared" si="3"/>
        <v>120</v>
      </c>
      <c r="G32" s="56">
        <f t="shared" si="3"/>
        <v>54</v>
      </c>
      <c r="M32" s="3"/>
      <c r="N32" s="25"/>
      <c r="O32" s="19"/>
      <c r="P32" s="19"/>
      <c r="Q32" s="19"/>
      <c r="R32" s="22"/>
      <c r="S32" s="3"/>
      <c r="T32" s="3"/>
    </row>
    <row r="33" spans="1:20" s="55" customFormat="1" ht="13.5" thickBot="1">
      <c r="A33" s="57"/>
      <c r="B33" s="16" t="s">
        <v>46</v>
      </c>
      <c r="C33" s="56">
        <f t="shared" si="3"/>
        <v>2262</v>
      </c>
      <c r="D33" s="56">
        <f t="shared" si="3"/>
        <v>1291</v>
      </c>
      <c r="E33" s="56">
        <f t="shared" si="3"/>
        <v>971</v>
      </c>
      <c r="F33" s="56">
        <f t="shared" si="3"/>
        <v>150</v>
      </c>
      <c r="G33" s="56">
        <f t="shared" si="3"/>
        <v>53</v>
      </c>
      <c r="M33" s="3"/>
      <c r="N33" s="25"/>
      <c r="O33" s="19"/>
      <c r="P33" s="19"/>
      <c r="Q33" s="19"/>
      <c r="R33" s="22"/>
      <c r="S33" s="3"/>
      <c r="T33" s="3"/>
    </row>
    <row r="34" spans="1:20" ht="13.5" thickBot="1">
      <c r="A34" s="79" t="s">
        <v>2</v>
      </c>
      <c r="B34" s="80"/>
      <c r="C34" s="33">
        <f>SUM(C32:C33)</f>
        <v>3052</v>
      </c>
      <c r="D34" s="14">
        <f>SUM(D32:D33)</f>
        <v>1623</v>
      </c>
      <c r="E34" s="15">
        <f>SUM(E32:E33)</f>
        <v>1429</v>
      </c>
      <c r="F34" s="34">
        <f>SUM(F32:F33)</f>
        <v>270</v>
      </c>
      <c r="G34" s="34">
        <f>SUM(G32:G33)</f>
        <v>107</v>
      </c>
      <c r="M34" s="3"/>
      <c r="N34" s="8"/>
      <c r="O34" s="21"/>
      <c r="P34" s="21"/>
      <c r="Q34" s="21"/>
      <c r="R34" s="21"/>
      <c r="S34" s="3"/>
      <c r="T34" s="3"/>
    </row>
    <row r="35" spans="1:20" s="28" customFormat="1" ht="13.5" thickBot="1">
      <c r="A35" s="29"/>
      <c r="B35" s="46" t="s">
        <v>83</v>
      </c>
      <c r="C35" s="35">
        <f>C34</f>
        <v>3052</v>
      </c>
      <c r="D35" s="35">
        <f>D34</f>
        <v>1623</v>
      </c>
      <c r="E35" s="35">
        <f>E34</f>
        <v>1429</v>
      </c>
      <c r="F35" s="35">
        <f>F34</f>
        <v>270</v>
      </c>
      <c r="G35" s="35">
        <f>G34</f>
        <v>107</v>
      </c>
      <c r="M35" s="3"/>
      <c r="N35" s="8"/>
      <c r="O35" s="21"/>
      <c r="P35" s="21"/>
      <c r="Q35" s="21"/>
      <c r="R35" s="21"/>
      <c r="S35" s="3"/>
      <c r="T35" s="3"/>
    </row>
    <row r="36" spans="1:20" ht="13.5" thickBot="1">
      <c r="A36" s="82" t="s">
        <v>10</v>
      </c>
      <c r="B36" s="83"/>
      <c r="C36" s="84" t="s">
        <v>7</v>
      </c>
      <c r="D36" s="85"/>
      <c r="E36" s="86"/>
      <c r="F36" s="87" t="str">
        <f>"GRUPOS"</f>
        <v>GRUPOS</v>
      </c>
      <c r="G36" s="89" t="str">
        <f>"ESCUELAS"</f>
        <v>ESCUELAS</v>
      </c>
      <c r="M36" s="3"/>
      <c r="N36" s="4"/>
      <c r="O36" s="4"/>
      <c r="P36" s="4"/>
      <c r="Q36" s="4"/>
      <c r="R36" s="3"/>
      <c r="S36" s="3"/>
      <c r="T36" s="3"/>
    </row>
    <row r="37" spans="1:20" ht="13.5" thickBot="1">
      <c r="A37" s="79" t="s">
        <v>24</v>
      </c>
      <c r="B37" s="80"/>
      <c r="C37" s="32" t="str">
        <f>"TOTAL"</f>
        <v>TOTAL</v>
      </c>
      <c r="D37" s="12" t="str">
        <f>"HOM"</f>
        <v>HOM</v>
      </c>
      <c r="E37" s="13" t="str">
        <f>"MUJ"</f>
        <v>MUJ</v>
      </c>
      <c r="F37" s="88"/>
      <c r="G37" s="90"/>
      <c r="M37" s="3"/>
      <c r="N37" s="3"/>
      <c r="O37" s="3"/>
      <c r="P37" s="3"/>
      <c r="Q37" s="3"/>
      <c r="R37" s="3"/>
      <c r="S37" s="3"/>
      <c r="T37" s="3"/>
    </row>
    <row r="38" spans="1:20" s="55" customFormat="1" ht="12.75">
      <c r="A38" s="57" t="s">
        <v>0</v>
      </c>
      <c r="C38" s="56">
        <f>SUM(C39:C40)</f>
        <v>121</v>
      </c>
      <c r="D38" s="56">
        <f>SUM(D39:D40)</f>
        <v>78</v>
      </c>
      <c r="E38" s="56">
        <f>SUM(E39:E40)</f>
        <v>43</v>
      </c>
      <c r="F38" s="56">
        <f>SUM(F39:F40)</f>
        <v>7</v>
      </c>
      <c r="G38" s="56">
        <f>SUM(G39:G40)</f>
        <v>5</v>
      </c>
      <c r="M38" s="3"/>
      <c r="N38" s="17"/>
      <c r="O38" s="92"/>
      <c r="P38" s="92"/>
      <c r="Q38" s="92"/>
      <c r="R38" s="92"/>
      <c r="S38" s="3"/>
      <c r="T38" s="3"/>
    </row>
    <row r="39" spans="1:20" s="55" customFormat="1" ht="12.75">
      <c r="A39" s="57"/>
      <c r="B39" s="55" t="s">
        <v>15</v>
      </c>
      <c r="C39" s="60">
        <v>6</v>
      </c>
      <c r="D39" s="60">
        <v>1</v>
      </c>
      <c r="E39" s="60">
        <v>5</v>
      </c>
      <c r="F39" s="60">
        <v>2</v>
      </c>
      <c r="G39" s="60">
        <v>2</v>
      </c>
      <c r="M39" s="3"/>
      <c r="N39" s="17"/>
      <c r="O39" s="18"/>
      <c r="P39" s="18"/>
      <c r="Q39" s="18"/>
      <c r="R39" s="18"/>
      <c r="S39" s="3"/>
      <c r="T39" s="3"/>
    </row>
    <row r="40" spans="1:20" s="55" customFormat="1" ht="12.75">
      <c r="A40" s="57"/>
      <c r="B40" s="55" t="s">
        <v>16</v>
      </c>
      <c r="C40" s="60">
        <v>115</v>
      </c>
      <c r="D40" s="60">
        <v>77</v>
      </c>
      <c r="E40" s="60">
        <v>38</v>
      </c>
      <c r="F40" s="60">
        <v>5</v>
      </c>
      <c r="G40" s="60">
        <v>3</v>
      </c>
      <c r="M40" s="3"/>
      <c r="N40" s="17"/>
      <c r="O40" s="18"/>
      <c r="P40" s="18"/>
      <c r="Q40" s="18"/>
      <c r="R40" s="18"/>
      <c r="S40" s="3"/>
      <c r="T40" s="3"/>
    </row>
    <row r="41" spans="1:20" s="55" customFormat="1" ht="12.75">
      <c r="A41" s="57" t="s">
        <v>1</v>
      </c>
      <c r="C41" s="58">
        <f>SUM(C42:C43)</f>
        <v>0</v>
      </c>
      <c r="D41" s="58">
        <f>SUM(D42:D43)</f>
        <v>0</v>
      </c>
      <c r="E41" s="58">
        <f>SUM(E42:E43)</f>
        <v>0</v>
      </c>
      <c r="F41" s="58">
        <f>SUM(F42:F43)</f>
        <v>0</v>
      </c>
      <c r="G41" s="58">
        <f>SUM(G42:G43)</f>
        <v>0</v>
      </c>
      <c r="M41" s="3"/>
      <c r="N41" s="25"/>
      <c r="O41" s="23"/>
      <c r="P41" s="23"/>
      <c r="Q41" s="23"/>
      <c r="R41" s="21"/>
      <c r="S41" s="3"/>
      <c r="T41" s="3"/>
    </row>
    <row r="42" spans="1:20" s="55" customFormat="1" ht="12.75">
      <c r="A42" s="57"/>
      <c r="B42" s="55" t="s">
        <v>15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M42" s="3"/>
      <c r="N42" s="25"/>
      <c r="O42" s="23"/>
      <c r="P42" s="23"/>
      <c r="Q42" s="23"/>
      <c r="R42" s="21"/>
      <c r="S42" s="3"/>
      <c r="T42" s="3"/>
    </row>
    <row r="43" spans="1:20" s="55" customFormat="1" ht="12.75">
      <c r="A43" s="57"/>
      <c r="B43" s="55" t="s">
        <v>16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M43" s="3"/>
      <c r="N43" s="25"/>
      <c r="O43" s="23"/>
      <c r="P43" s="23"/>
      <c r="Q43" s="23"/>
      <c r="R43" s="21"/>
      <c r="S43" s="3"/>
      <c r="T43" s="3"/>
    </row>
    <row r="44" spans="1:20" s="55" customFormat="1" ht="12.75">
      <c r="A44" s="57"/>
      <c r="C44" s="60"/>
      <c r="D44" s="60"/>
      <c r="E44" s="60"/>
      <c r="F44" s="60"/>
      <c r="G44" s="60"/>
      <c r="M44" s="3"/>
      <c r="N44" s="25"/>
      <c r="O44" s="23"/>
      <c r="P44" s="23"/>
      <c r="Q44" s="23"/>
      <c r="R44" s="21"/>
      <c r="S44" s="3"/>
      <c r="T44" s="3"/>
    </row>
    <row r="45" spans="1:20" s="55" customFormat="1" ht="12.75">
      <c r="A45" s="57"/>
      <c r="B45" s="61" t="s">
        <v>45</v>
      </c>
      <c r="C45" s="56">
        <f aca="true" t="shared" si="4" ref="C45:G46">C39+C42</f>
        <v>6</v>
      </c>
      <c r="D45" s="56">
        <f t="shared" si="4"/>
        <v>1</v>
      </c>
      <c r="E45" s="56">
        <f t="shared" si="4"/>
        <v>5</v>
      </c>
      <c r="F45" s="56">
        <f t="shared" si="4"/>
        <v>2</v>
      </c>
      <c r="G45" s="56">
        <f t="shared" si="4"/>
        <v>2</v>
      </c>
      <c r="M45" s="3"/>
      <c r="N45" s="25"/>
      <c r="O45" s="23"/>
      <c r="P45" s="23"/>
      <c r="Q45" s="23"/>
      <c r="R45" s="21"/>
      <c r="S45" s="3"/>
      <c r="T45" s="3"/>
    </row>
    <row r="46" spans="1:20" s="55" customFormat="1" ht="13.5" thickBot="1">
      <c r="A46" s="57"/>
      <c r="B46" s="16" t="s">
        <v>46</v>
      </c>
      <c r="C46" s="56">
        <f t="shared" si="4"/>
        <v>115</v>
      </c>
      <c r="D46" s="56">
        <f t="shared" si="4"/>
        <v>77</v>
      </c>
      <c r="E46" s="56">
        <f t="shared" si="4"/>
        <v>38</v>
      </c>
      <c r="F46" s="56">
        <f t="shared" si="4"/>
        <v>5</v>
      </c>
      <c r="G46" s="56">
        <f t="shared" si="4"/>
        <v>3</v>
      </c>
      <c r="M46" s="3"/>
      <c r="N46" s="25"/>
      <c r="O46" s="23"/>
      <c r="P46" s="23"/>
      <c r="Q46" s="23"/>
      <c r="R46" s="21"/>
      <c r="S46" s="3"/>
      <c r="T46" s="3"/>
    </row>
    <row r="47" spans="1:20" ht="13.5" thickBot="1">
      <c r="A47" s="79" t="s">
        <v>2</v>
      </c>
      <c r="B47" s="81"/>
      <c r="C47" s="33">
        <f>SUM(C45:C46)</f>
        <v>121</v>
      </c>
      <c r="D47" s="14">
        <f>SUM(D45:D46)</f>
        <v>78</v>
      </c>
      <c r="E47" s="15">
        <f>SUM(E45:E46)</f>
        <v>43</v>
      </c>
      <c r="F47" s="34">
        <f>SUM(F45:F46)</f>
        <v>7</v>
      </c>
      <c r="G47" s="34">
        <f>SUM(G45:G46)</f>
        <v>5</v>
      </c>
      <c r="M47" s="3"/>
      <c r="N47" s="8"/>
      <c r="O47" s="21"/>
      <c r="P47" s="21"/>
      <c r="Q47" s="21"/>
      <c r="R47" s="21"/>
      <c r="S47" s="3"/>
      <c r="T47" s="3"/>
    </row>
    <row r="48" spans="1:20" s="28" customFormat="1" ht="12.75">
      <c r="A48" s="29"/>
      <c r="B48" s="46" t="s">
        <v>83</v>
      </c>
      <c r="C48" s="35">
        <f>C47</f>
        <v>121</v>
      </c>
      <c r="D48" s="35">
        <f>D47</f>
        <v>78</v>
      </c>
      <c r="E48" s="35">
        <f>E47</f>
        <v>43</v>
      </c>
      <c r="F48" s="35">
        <f>F47</f>
        <v>7</v>
      </c>
      <c r="G48" s="35">
        <f>G47</f>
        <v>5</v>
      </c>
      <c r="M48" s="3"/>
      <c r="N48" s="8"/>
      <c r="O48" s="21"/>
      <c r="P48" s="21"/>
      <c r="Q48" s="21"/>
      <c r="R48" s="21"/>
      <c r="S48" s="3"/>
      <c r="T48" s="3"/>
    </row>
    <row r="49" spans="13:20" ht="12.75">
      <c r="M49" s="3"/>
      <c r="N49" s="3"/>
      <c r="O49" s="3"/>
      <c r="P49" s="3"/>
      <c r="Q49" s="3"/>
      <c r="R49" s="3"/>
      <c r="S49" s="3"/>
      <c r="T49" s="3"/>
    </row>
    <row r="50" spans="1:2" ht="12.75">
      <c r="A50" s="62" t="s">
        <v>88</v>
      </c>
      <c r="B50" s="2"/>
    </row>
    <row r="52" ht="12.75"/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</sheetData>
  <sheetProtection/>
  <mergeCells count="22">
    <mergeCell ref="A11:B11"/>
    <mergeCell ref="A8:G8"/>
    <mergeCell ref="A21:B21"/>
    <mergeCell ref="A24:B24"/>
    <mergeCell ref="A10:B10"/>
    <mergeCell ref="C10:E10"/>
    <mergeCell ref="F10:F11"/>
    <mergeCell ref="G10:G11"/>
    <mergeCell ref="A23:B23"/>
    <mergeCell ref="O12:R12"/>
    <mergeCell ref="O25:R25"/>
    <mergeCell ref="C23:E23"/>
    <mergeCell ref="F23:F24"/>
    <mergeCell ref="G23:G24"/>
    <mergeCell ref="A34:B34"/>
    <mergeCell ref="A37:B37"/>
    <mergeCell ref="A47:B47"/>
    <mergeCell ref="O38:R38"/>
    <mergeCell ref="A36:B36"/>
    <mergeCell ref="C36:E36"/>
    <mergeCell ref="F36:F37"/>
    <mergeCell ref="G36:G37"/>
  </mergeCells>
  <printOptions/>
  <pageMargins left="0.75" right="0.75" top="1" bottom="1" header="0" footer="0"/>
  <pageSetup fitToHeight="1" fitToWidth="1" horizontalDpi="600" verticalDpi="600" orientation="portrait" scale="72" r:id="rId2"/>
  <ignoredErrors>
    <ignoredError sqref="C15:F15 G1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2" max="2" width="12.421875" style="0" customWidth="1"/>
    <col min="3" max="7" width="12.7109375" style="24" customWidth="1"/>
    <col min="8" max="8" width="12.7109375" style="0" customWidth="1"/>
  </cols>
  <sheetData>
    <row r="1" spans="8:14" ht="12.75">
      <c r="H1" s="3"/>
      <c r="I1" s="3"/>
      <c r="J1" s="3"/>
      <c r="K1" s="3"/>
      <c r="L1" s="3"/>
      <c r="M1" s="3"/>
      <c r="N1" s="3"/>
    </row>
    <row r="2" spans="8:14" ht="12.75">
      <c r="H2" s="3"/>
      <c r="I2" s="3"/>
      <c r="J2" s="3"/>
      <c r="K2" s="3"/>
      <c r="L2" s="3"/>
      <c r="M2" s="3"/>
      <c r="N2" s="3"/>
    </row>
    <row r="3" spans="8:14" ht="12.75">
      <c r="H3" s="3"/>
      <c r="I3" s="3"/>
      <c r="J3" s="3"/>
      <c r="K3" s="3"/>
      <c r="L3" s="3"/>
      <c r="M3" s="3"/>
      <c r="N3" s="3"/>
    </row>
    <row r="4" spans="8:14" ht="12.75">
      <c r="H4" s="3"/>
      <c r="I4" s="3"/>
      <c r="J4" s="3"/>
      <c r="K4" s="3"/>
      <c r="L4" s="3"/>
      <c r="M4" s="3"/>
      <c r="N4" s="3"/>
    </row>
    <row r="5" spans="8:14" ht="12.75">
      <c r="H5" s="3"/>
      <c r="I5" s="3"/>
      <c r="J5" s="3"/>
      <c r="K5" s="3"/>
      <c r="L5" s="3"/>
      <c r="M5" s="3"/>
      <c r="N5" s="3"/>
    </row>
    <row r="6" spans="6:14" ht="12.75">
      <c r="F6" s="77"/>
      <c r="G6" s="77"/>
      <c r="H6" s="3"/>
      <c r="I6" s="3"/>
      <c r="J6" s="3"/>
      <c r="K6" s="3"/>
      <c r="L6" s="3"/>
      <c r="M6" s="3"/>
      <c r="N6" s="3"/>
    </row>
    <row r="7" spans="8:14" ht="12.75">
      <c r="H7" s="3"/>
      <c r="I7" s="3"/>
      <c r="J7" s="3"/>
      <c r="K7" s="3"/>
      <c r="L7" s="3"/>
      <c r="M7" s="3"/>
      <c r="N7" s="3"/>
    </row>
    <row r="8" spans="1:7" ht="12.75">
      <c r="A8" s="91" t="s">
        <v>95</v>
      </c>
      <c r="B8" s="91"/>
      <c r="C8" s="91"/>
      <c r="D8" s="91"/>
      <c r="E8" s="91"/>
      <c r="F8" s="91"/>
      <c r="G8" s="91"/>
    </row>
    <row r="9" spans="1:7" ht="13.5" thickBot="1">
      <c r="A9" s="96"/>
      <c r="B9" s="96"/>
      <c r="C9" s="97"/>
      <c r="D9" s="97"/>
      <c r="E9" s="97"/>
      <c r="F9" s="97"/>
      <c r="G9" s="97"/>
    </row>
    <row r="10" spans="1:7" ht="12.75" customHeight="1" thickBot="1">
      <c r="A10" s="98" t="s">
        <v>23</v>
      </c>
      <c r="B10" s="99"/>
      <c r="C10" s="84" t="s">
        <v>7</v>
      </c>
      <c r="D10" s="85"/>
      <c r="E10" s="86"/>
      <c r="F10" s="89" t="str">
        <f>"GRUPOS"</f>
        <v>GRUPOS</v>
      </c>
      <c r="G10" s="89" t="str">
        <f>"ESCUELAS"</f>
        <v>ESCUELAS</v>
      </c>
    </row>
    <row r="11" spans="1:7" ht="13.5" thickBot="1">
      <c r="A11" s="100"/>
      <c r="B11" s="101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90"/>
      <c r="G11" s="90"/>
    </row>
    <row r="12" spans="2:7" ht="13.5" thickBot="1">
      <c r="B12" s="44"/>
      <c r="C12" s="45"/>
      <c r="D12" s="45"/>
      <c r="E12" s="45"/>
      <c r="F12" s="46"/>
      <c r="G12" s="46"/>
    </row>
    <row r="13" spans="1:7" ht="13.5" thickBot="1">
      <c r="A13" s="67" t="s">
        <v>17</v>
      </c>
      <c r="B13" s="37"/>
      <c r="C13" s="33">
        <f>+D13+E13</f>
        <v>10877</v>
      </c>
      <c r="D13" s="14">
        <f>+D14+D15</f>
        <v>5619</v>
      </c>
      <c r="E13" s="15">
        <f>+E14+E15</f>
        <v>5258</v>
      </c>
      <c r="F13" s="33">
        <f>+F14+F15</f>
        <v>824</v>
      </c>
      <c r="G13" s="34">
        <f>+G14+G15</f>
        <v>195</v>
      </c>
    </row>
    <row r="14" spans="1:7" ht="12.75">
      <c r="A14" s="42"/>
      <c r="B14" s="44" t="s">
        <v>69</v>
      </c>
      <c r="C14" s="47">
        <v>1373</v>
      </c>
      <c r="D14" s="47">
        <v>713</v>
      </c>
      <c r="E14" s="47">
        <v>660</v>
      </c>
      <c r="F14" s="48">
        <v>115</v>
      </c>
      <c r="G14" s="48">
        <v>32</v>
      </c>
    </row>
    <row r="15" spans="1:7" ht="13.5" thickBot="1">
      <c r="A15" s="42"/>
      <c r="B15" s="44" t="s">
        <v>42</v>
      </c>
      <c r="C15" s="47">
        <v>9504</v>
      </c>
      <c r="D15" s="47">
        <v>4906</v>
      </c>
      <c r="E15" s="47">
        <v>4598</v>
      </c>
      <c r="F15" s="48">
        <v>709</v>
      </c>
      <c r="G15" s="48">
        <v>163</v>
      </c>
    </row>
    <row r="16" spans="1:7" s="28" customFormat="1" ht="13.5" thickBot="1">
      <c r="A16" s="67" t="s">
        <v>18</v>
      </c>
      <c r="B16" s="37"/>
      <c r="C16" s="33">
        <f>+D16+E16</f>
        <v>11888</v>
      </c>
      <c r="D16" s="14">
        <f>+D17+D18</f>
        <v>7724</v>
      </c>
      <c r="E16" s="15">
        <f>+E17+E18</f>
        <v>4164</v>
      </c>
      <c r="F16" s="33">
        <f>+F17+F18</f>
        <v>1102</v>
      </c>
      <c r="G16" s="34">
        <f>+G17+G18</f>
        <v>95</v>
      </c>
    </row>
    <row r="17" spans="1:7" ht="12.75">
      <c r="A17" s="42"/>
      <c r="B17" s="44" t="s">
        <v>69</v>
      </c>
      <c r="C17" s="47">
        <v>11479</v>
      </c>
      <c r="D17" s="47">
        <v>7473</v>
      </c>
      <c r="E17" s="47">
        <v>4006</v>
      </c>
      <c r="F17" s="48">
        <v>1052</v>
      </c>
      <c r="G17" s="48">
        <v>87</v>
      </c>
    </row>
    <row r="18" spans="1:7" ht="13.5" thickBot="1">
      <c r="A18" s="42"/>
      <c r="B18" s="44" t="s">
        <v>42</v>
      </c>
      <c r="C18" s="47">
        <v>409</v>
      </c>
      <c r="D18" s="47">
        <v>251</v>
      </c>
      <c r="E18" s="47">
        <v>158</v>
      </c>
      <c r="F18" s="48">
        <v>50</v>
      </c>
      <c r="G18" s="48">
        <v>8</v>
      </c>
    </row>
    <row r="19" spans="1:7" ht="13.5" thickBot="1">
      <c r="A19" s="67" t="s">
        <v>19</v>
      </c>
      <c r="B19" s="37"/>
      <c r="C19" s="33">
        <f>+D19+E19</f>
        <v>263224</v>
      </c>
      <c r="D19" s="14">
        <f>+D20+D21</f>
        <v>132454</v>
      </c>
      <c r="E19" s="15">
        <f>+E20+E21</f>
        <v>130770</v>
      </c>
      <c r="F19" s="33">
        <f>+F20+F21</f>
        <v>12915</v>
      </c>
      <c r="G19" s="34">
        <f>+G20+G21</f>
        <v>2987</v>
      </c>
    </row>
    <row r="20" spans="1:7" ht="12.75">
      <c r="A20" s="42"/>
      <c r="B20" s="44" t="s">
        <v>69</v>
      </c>
      <c r="C20" s="47">
        <v>174593</v>
      </c>
      <c r="D20" s="47">
        <v>87559</v>
      </c>
      <c r="E20" s="47">
        <v>87034</v>
      </c>
      <c r="F20" s="48">
        <v>6394</v>
      </c>
      <c r="G20" s="48">
        <v>1031</v>
      </c>
    </row>
    <row r="21" spans="1:7" ht="13.5" thickBot="1">
      <c r="A21" s="42"/>
      <c r="B21" s="44" t="s">
        <v>42</v>
      </c>
      <c r="C21" s="47">
        <v>88631</v>
      </c>
      <c r="D21" s="47">
        <v>44895</v>
      </c>
      <c r="E21" s="47">
        <v>43736</v>
      </c>
      <c r="F21" s="48">
        <v>6521</v>
      </c>
      <c r="G21" s="48">
        <v>1956</v>
      </c>
    </row>
    <row r="22" spans="1:7" ht="13.5" thickBot="1">
      <c r="A22" s="67" t="s">
        <v>20</v>
      </c>
      <c r="B22" s="37"/>
      <c r="C22" s="33">
        <f>+D22+E22</f>
        <v>833065</v>
      </c>
      <c r="D22" s="14">
        <f>+D23+D24</f>
        <v>421357</v>
      </c>
      <c r="E22" s="15">
        <f>+E23+E24</f>
        <v>411708</v>
      </c>
      <c r="F22" s="33">
        <f>+F23+F24</f>
        <v>34033</v>
      </c>
      <c r="G22" s="34">
        <f>+G23+G24</f>
        <v>3074</v>
      </c>
    </row>
    <row r="23" spans="1:7" ht="12.75">
      <c r="A23" s="42"/>
      <c r="B23" s="44" t="s">
        <v>69</v>
      </c>
      <c r="C23" s="47">
        <v>664737</v>
      </c>
      <c r="D23" s="47">
        <v>336543</v>
      </c>
      <c r="E23" s="47">
        <v>328194</v>
      </c>
      <c r="F23" s="48">
        <v>24837</v>
      </c>
      <c r="G23" s="48">
        <v>1960</v>
      </c>
    </row>
    <row r="24" spans="1:9" ht="13.5" thickBot="1">
      <c r="A24" s="42"/>
      <c r="B24" s="44" t="s">
        <v>42</v>
      </c>
      <c r="C24" s="47">
        <v>168328</v>
      </c>
      <c r="D24" s="47">
        <v>84814</v>
      </c>
      <c r="E24" s="47">
        <v>83514</v>
      </c>
      <c r="F24" s="48">
        <v>9196</v>
      </c>
      <c r="G24" s="48">
        <v>1114</v>
      </c>
      <c r="I24" s="48"/>
    </row>
    <row r="25" spans="1:7" s="28" customFormat="1" ht="13.5" thickBot="1">
      <c r="A25" s="67" t="s">
        <v>21</v>
      </c>
      <c r="B25" s="37"/>
      <c r="C25" s="33">
        <f>+D25+E25</f>
        <v>442788</v>
      </c>
      <c r="D25" s="14">
        <f>+D26+D27</f>
        <v>223776</v>
      </c>
      <c r="E25" s="15">
        <f>+E26+E27</f>
        <v>219012</v>
      </c>
      <c r="F25" s="33">
        <f>+F26+F27</f>
        <v>14460</v>
      </c>
      <c r="G25" s="34">
        <f>+G26+G27</f>
        <v>1347</v>
      </c>
    </row>
    <row r="26" spans="1:9" ht="12.75">
      <c r="A26" s="42"/>
      <c r="B26" s="44" t="s">
        <v>69</v>
      </c>
      <c r="C26" s="47">
        <v>370048</v>
      </c>
      <c r="D26" s="47">
        <v>187490</v>
      </c>
      <c r="E26" s="47">
        <v>182558</v>
      </c>
      <c r="F26" s="48">
        <v>11357</v>
      </c>
      <c r="G26" s="48">
        <v>810</v>
      </c>
      <c r="I26" s="73"/>
    </row>
    <row r="27" spans="1:7" ht="13.5" thickBot="1">
      <c r="A27" s="42"/>
      <c r="B27" s="44" t="s">
        <v>42</v>
      </c>
      <c r="C27" s="47">
        <v>72740</v>
      </c>
      <c r="D27" s="47">
        <v>36286</v>
      </c>
      <c r="E27" s="47">
        <v>36454</v>
      </c>
      <c r="F27" s="48">
        <v>3103</v>
      </c>
      <c r="G27" s="48">
        <v>537</v>
      </c>
    </row>
    <row r="28" spans="1:7" ht="13.5" thickBot="1">
      <c r="A28" s="67" t="s">
        <v>22</v>
      </c>
      <c r="B28" s="37"/>
      <c r="C28" s="33">
        <f>+D28+E28</f>
        <v>3173</v>
      </c>
      <c r="D28" s="14">
        <f>+D29+D30</f>
        <v>1701</v>
      </c>
      <c r="E28" s="15">
        <f>+E29+E30</f>
        <v>1472</v>
      </c>
      <c r="F28" s="33">
        <f>+F29+F30</f>
        <v>277</v>
      </c>
      <c r="G28" s="34">
        <f>+G29+G30</f>
        <v>112</v>
      </c>
    </row>
    <row r="29" spans="1:7" ht="12.75">
      <c r="A29" s="42"/>
      <c r="B29" s="44" t="s">
        <v>69</v>
      </c>
      <c r="C29" s="47">
        <v>3052</v>
      </c>
      <c r="D29" s="47">
        <v>1623</v>
      </c>
      <c r="E29" s="47">
        <v>1429</v>
      </c>
      <c r="F29" s="48">
        <v>270</v>
      </c>
      <c r="G29" s="48">
        <v>107</v>
      </c>
    </row>
    <row r="30" spans="1:7" ht="12.75">
      <c r="A30" s="42"/>
      <c r="B30" s="44" t="s">
        <v>42</v>
      </c>
      <c r="C30" s="47">
        <v>121</v>
      </c>
      <c r="D30" s="47">
        <v>78</v>
      </c>
      <c r="E30" s="47">
        <v>43</v>
      </c>
      <c r="F30" s="48">
        <v>7</v>
      </c>
      <c r="G30" s="48">
        <v>5</v>
      </c>
    </row>
    <row r="31" spans="1:7" ht="12.75">
      <c r="A31" s="49" t="s">
        <v>2</v>
      </c>
      <c r="B31" s="50"/>
      <c r="C31" s="51">
        <f aca="true" t="shared" si="0" ref="C31:G33">C13+C16+C19+C22+C25+C28</f>
        <v>1565015</v>
      </c>
      <c r="D31" s="51">
        <f t="shared" si="0"/>
        <v>792631</v>
      </c>
      <c r="E31" s="51">
        <f t="shared" si="0"/>
        <v>772384</v>
      </c>
      <c r="F31" s="52">
        <f t="shared" si="0"/>
        <v>63611</v>
      </c>
      <c r="G31" s="52">
        <f t="shared" si="0"/>
        <v>7810</v>
      </c>
    </row>
    <row r="32" spans="1:7" ht="12.75">
      <c r="A32" s="29"/>
      <c r="B32" s="72" t="s">
        <v>69</v>
      </c>
      <c r="C32" s="53">
        <f t="shared" si="0"/>
        <v>1225282</v>
      </c>
      <c r="D32" s="53">
        <f t="shared" si="0"/>
        <v>621401</v>
      </c>
      <c r="E32" s="53">
        <f t="shared" si="0"/>
        <v>603881</v>
      </c>
      <c r="F32" s="53">
        <f t="shared" si="0"/>
        <v>44025</v>
      </c>
      <c r="G32" s="53">
        <f t="shared" si="0"/>
        <v>4027</v>
      </c>
    </row>
    <row r="33" spans="1:7" ht="12.75">
      <c r="A33" s="29"/>
      <c r="B33" s="72" t="s">
        <v>42</v>
      </c>
      <c r="C33" s="53">
        <f t="shared" si="0"/>
        <v>339733</v>
      </c>
      <c r="D33" s="53">
        <f t="shared" si="0"/>
        <v>171230</v>
      </c>
      <c r="E33" s="53">
        <f t="shared" si="0"/>
        <v>168503</v>
      </c>
      <c r="F33" s="53">
        <f t="shared" si="0"/>
        <v>19586</v>
      </c>
      <c r="G33" s="53">
        <f t="shared" si="0"/>
        <v>3783</v>
      </c>
    </row>
    <row r="34" spans="1:7" ht="12.75">
      <c r="A34" s="38"/>
      <c r="B34" s="40"/>
      <c r="C34" s="39"/>
      <c r="D34" s="39"/>
      <c r="E34" s="39"/>
      <c r="F34" s="39"/>
      <c r="G34" s="39"/>
    </row>
    <row r="35" spans="1:21" ht="17.25" customHeight="1">
      <c r="A35" s="74" t="s">
        <v>88</v>
      </c>
      <c r="B35" s="2"/>
      <c r="C35" s="76"/>
      <c r="D35" s="76"/>
      <c r="E35" s="76"/>
      <c r="F35" s="76"/>
      <c r="G35" s="76"/>
      <c r="H35" s="76"/>
      <c r="I35" s="76"/>
      <c r="J35" s="76"/>
      <c r="K35" s="7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5.75" customHeight="1">
      <c r="A36" s="74" t="s">
        <v>84</v>
      </c>
      <c r="B36" s="2"/>
      <c r="C36" s="76"/>
      <c r="D36" s="76"/>
      <c r="E36" s="76"/>
      <c r="F36" s="76"/>
      <c r="G36" s="76"/>
      <c r="H36" s="76"/>
      <c r="I36" s="76"/>
      <c r="J36" s="76"/>
      <c r="K36" s="76"/>
      <c r="M36" s="36"/>
      <c r="N36" s="36"/>
      <c r="O36" s="36"/>
      <c r="P36" s="36"/>
      <c r="Q36" s="36"/>
      <c r="R36" s="36"/>
      <c r="S36" s="36"/>
      <c r="T36" s="36"/>
      <c r="U36" s="36"/>
    </row>
    <row r="37" spans="1:11" ht="12.75">
      <c r="A37" s="62"/>
      <c r="B37" s="2"/>
      <c r="C37" s="76"/>
      <c r="D37" s="76"/>
      <c r="E37" s="76"/>
      <c r="F37" s="76"/>
      <c r="G37" s="76"/>
      <c r="H37" s="76"/>
      <c r="I37" s="76"/>
      <c r="J37" s="76"/>
      <c r="K37" s="76"/>
    </row>
    <row r="38" spans="1:11" ht="26.25" customHeight="1">
      <c r="A38" s="95" t="s">
        <v>99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</row>
    <row r="39" spans="1:11" ht="12.75">
      <c r="A39" s="62"/>
      <c r="B39" s="2"/>
      <c r="C39" s="76"/>
      <c r="D39" s="76"/>
      <c r="E39" s="76"/>
      <c r="F39" s="76"/>
      <c r="G39" s="76"/>
      <c r="H39" s="76"/>
      <c r="I39" s="76"/>
      <c r="J39" s="76"/>
      <c r="K39" s="76"/>
    </row>
    <row r="40" spans="1:11" ht="12.75">
      <c r="A40" s="62" t="s">
        <v>85</v>
      </c>
      <c r="B40" s="2"/>
      <c r="C40" s="76"/>
      <c r="D40" s="76"/>
      <c r="E40" s="76"/>
      <c r="F40" s="76"/>
      <c r="G40" s="76"/>
      <c r="H40" s="76"/>
      <c r="I40" s="76"/>
      <c r="J40" s="76"/>
      <c r="K40" s="76"/>
    </row>
    <row r="41" spans="1:11" ht="12.75">
      <c r="A41" s="62"/>
      <c r="B41" s="2"/>
      <c r="C41" s="76"/>
      <c r="D41" s="76"/>
      <c r="E41" s="76"/>
      <c r="F41" s="76"/>
      <c r="G41" s="76"/>
      <c r="H41" s="76"/>
      <c r="I41" s="76"/>
      <c r="J41" s="76"/>
      <c r="K41" s="76"/>
    </row>
    <row r="42" spans="1:11" ht="12.75">
      <c r="A42" s="62" t="s">
        <v>73</v>
      </c>
      <c r="B42" s="2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12.75">
      <c r="A43" s="62"/>
      <c r="B43" s="2"/>
      <c r="C43" s="76"/>
      <c r="D43" s="76"/>
      <c r="E43" s="76"/>
      <c r="F43" s="76"/>
      <c r="G43" s="76"/>
      <c r="H43" s="76"/>
      <c r="I43" s="76"/>
      <c r="J43" s="76"/>
      <c r="K43" s="76"/>
    </row>
    <row r="44" spans="1:11" ht="12.75">
      <c r="A44" s="62" t="s">
        <v>86</v>
      </c>
      <c r="B44" s="2"/>
      <c r="C44" s="76"/>
      <c r="D44" s="76"/>
      <c r="E44" s="76"/>
      <c r="F44" s="76"/>
      <c r="G44" s="76"/>
      <c r="H44" s="76"/>
      <c r="I44" s="76"/>
      <c r="J44" s="76"/>
      <c r="K44" s="76"/>
    </row>
    <row r="45" spans="1:11" ht="12.75">
      <c r="A45" s="62"/>
      <c r="B45" s="2"/>
      <c r="C45" s="76"/>
      <c r="D45" s="76"/>
      <c r="E45" s="76"/>
      <c r="F45" s="76"/>
      <c r="G45" s="76"/>
      <c r="H45" s="76"/>
      <c r="I45" s="76"/>
      <c r="J45" s="76"/>
      <c r="K45" s="76"/>
    </row>
    <row r="46" spans="1:11" ht="12.75">
      <c r="A46" s="62" t="s">
        <v>87</v>
      </c>
      <c r="B46" s="2"/>
      <c r="C46" s="76"/>
      <c r="D46" s="76"/>
      <c r="E46" s="76"/>
      <c r="F46" s="76"/>
      <c r="G46" s="76"/>
      <c r="H46" s="76"/>
      <c r="I46" s="76"/>
      <c r="J46" s="76"/>
      <c r="K46" s="76"/>
    </row>
    <row r="47" spans="3:11" ht="12.75">
      <c r="C47" s="76"/>
      <c r="D47" s="76"/>
      <c r="E47" s="76"/>
      <c r="F47" s="76"/>
      <c r="G47" s="76"/>
      <c r="H47" s="76"/>
      <c r="I47" s="76"/>
      <c r="J47" s="76"/>
      <c r="K47" s="76"/>
    </row>
    <row r="50" ht="12.75"/>
    <row r="51" ht="12.75"/>
    <row r="52" ht="12.75"/>
  </sheetData>
  <sheetProtection/>
  <mergeCells count="7">
    <mergeCell ref="A38:K38"/>
    <mergeCell ref="A8:G8"/>
    <mergeCell ref="A9:G9"/>
    <mergeCell ref="A10:B11"/>
    <mergeCell ref="C10:E10"/>
    <mergeCell ref="F10:F11"/>
    <mergeCell ref="G10:G11"/>
  </mergeCells>
  <hyperlinks>
    <hyperlink ref="A13" location="Inicial!A1" display="INICIAL"/>
    <hyperlink ref="A16" location="Especial!A1" display="ESPECIAL"/>
    <hyperlink ref="A19" location="Preescolar!A1" display="PREESCOLAR"/>
    <hyperlink ref="A22" location="Primaria!A1" display="PRIMARIA"/>
    <hyperlink ref="A25" location="Secundaria!A1" display="SECUNDARIA"/>
    <hyperlink ref="A28" location="Adultos!A1" display="ADULT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5.140625" style="0" customWidth="1"/>
    <col min="2" max="2" width="12.421875" style="0" customWidth="1"/>
    <col min="3" max="7" width="12.7109375" style="24" customWidth="1"/>
    <col min="8" max="8" width="9.7109375" style="0" bestFit="1" customWidth="1"/>
    <col min="9" max="9" width="9.28125" style="0" bestFit="1" customWidth="1"/>
    <col min="10" max="10" width="13.8515625" style="0" customWidth="1"/>
  </cols>
  <sheetData>
    <row r="1" spans="13:20" ht="12.75">
      <c r="M1" s="3"/>
      <c r="N1" s="3"/>
      <c r="O1" s="3"/>
      <c r="P1" s="3"/>
      <c r="Q1" s="3"/>
      <c r="R1" s="3"/>
      <c r="S1" s="3"/>
      <c r="T1" s="3"/>
    </row>
    <row r="2" spans="13:20" ht="12.75">
      <c r="M2" s="3"/>
      <c r="N2" s="3"/>
      <c r="O2" s="3"/>
      <c r="P2" s="3"/>
      <c r="Q2" s="3"/>
      <c r="R2" s="3"/>
      <c r="S2" s="3"/>
      <c r="T2" s="3"/>
    </row>
    <row r="3" spans="13:20" ht="12.75">
      <c r="M3" s="3"/>
      <c r="N3" s="3"/>
      <c r="O3" s="3"/>
      <c r="P3" s="3"/>
      <c r="Q3" s="3"/>
      <c r="R3" s="3"/>
      <c r="S3" s="3"/>
      <c r="T3" s="3"/>
    </row>
    <row r="4" spans="13:20" ht="12.75">
      <c r="M4" s="3"/>
      <c r="N4" s="3"/>
      <c r="O4" s="3"/>
      <c r="P4" s="3"/>
      <c r="Q4" s="3"/>
      <c r="R4" s="3"/>
      <c r="S4" s="3"/>
      <c r="T4" s="3"/>
    </row>
    <row r="5" spans="13:20" ht="12.75">
      <c r="M5" s="3"/>
      <c r="N5" s="3"/>
      <c r="O5" s="3"/>
      <c r="P5" s="3"/>
      <c r="Q5" s="3"/>
      <c r="R5" s="3"/>
      <c r="S5" s="3"/>
      <c r="T5" s="3"/>
    </row>
    <row r="6" spans="6:20" ht="12.75">
      <c r="F6" s="77"/>
      <c r="G6" s="77"/>
      <c r="H6" s="28"/>
      <c r="M6" s="3"/>
      <c r="N6" s="3"/>
      <c r="O6" s="3"/>
      <c r="P6" s="3"/>
      <c r="Q6" s="3"/>
      <c r="R6" s="3"/>
      <c r="S6" s="3"/>
      <c r="T6" s="3"/>
    </row>
    <row r="7" spans="13:20" ht="12.75">
      <c r="M7" s="3"/>
      <c r="N7" s="3"/>
      <c r="O7" s="3"/>
      <c r="P7" s="3"/>
      <c r="Q7" s="3"/>
      <c r="R7" s="3"/>
      <c r="S7" s="3"/>
      <c r="T7" s="3"/>
    </row>
    <row r="8" spans="1:7" ht="12.75">
      <c r="A8" s="91" t="s">
        <v>96</v>
      </c>
      <c r="B8" s="91"/>
      <c r="C8" s="91"/>
      <c r="D8" s="91"/>
      <c r="E8" s="91"/>
      <c r="F8" s="91"/>
      <c r="G8" s="91"/>
    </row>
    <row r="9" spans="1:8" ht="13.5" thickBot="1">
      <c r="A9" s="96"/>
      <c r="B9" s="96"/>
      <c r="C9" s="97"/>
      <c r="D9" s="97"/>
      <c r="E9" s="97"/>
      <c r="F9" s="97"/>
      <c r="G9" s="97"/>
      <c r="H9" s="38"/>
    </row>
    <row r="10" spans="1:8" ht="12.75" customHeight="1" thickBot="1">
      <c r="A10" s="98" t="s">
        <v>23</v>
      </c>
      <c r="B10" s="99"/>
      <c r="C10" s="84" t="s">
        <v>7</v>
      </c>
      <c r="D10" s="85"/>
      <c r="E10" s="86"/>
      <c r="F10" s="89" t="str">
        <f>"GRUPOS"</f>
        <v>GRUPOS</v>
      </c>
      <c r="G10" s="89" t="str">
        <f>"ESCUELAS"</f>
        <v>ESCUELAS</v>
      </c>
      <c r="H10" s="41"/>
    </row>
    <row r="11" spans="1:8" ht="13.5" thickBot="1">
      <c r="A11" s="100"/>
      <c r="B11" s="101"/>
      <c r="C11" s="32" t="str">
        <f>"TOTAL"</f>
        <v>TOTAL</v>
      </c>
      <c r="D11" s="12" t="str">
        <f>"HOM"</f>
        <v>HOM</v>
      </c>
      <c r="E11" s="13" t="str">
        <f>"MUJ"</f>
        <v>MUJ</v>
      </c>
      <c r="F11" s="90"/>
      <c r="G11" s="90"/>
      <c r="H11" s="38"/>
    </row>
    <row r="12" spans="2:8" ht="13.5" thickBot="1">
      <c r="B12" s="44"/>
      <c r="C12" s="45"/>
      <c r="D12" s="45"/>
      <c r="E12" s="45"/>
      <c r="F12" s="46"/>
      <c r="G12" s="46"/>
      <c r="H12" s="38"/>
    </row>
    <row r="13" spans="1:15" ht="13.5" thickBot="1">
      <c r="A13" s="67" t="s">
        <v>17</v>
      </c>
      <c r="B13" s="37"/>
      <c r="C13" s="33">
        <f>+D13+E13</f>
        <v>24618</v>
      </c>
      <c r="D13" s="14">
        <f>+D14+D15+D16</f>
        <v>12790</v>
      </c>
      <c r="E13" s="15">
        <f>+E14+E15+E16</f>
        <v>11828</v>
      </c>
      <c r="F13" s="33">
        <f>+F14+F15+F16</f>
        <v>1867</v>
      </c>
      <c r="G13" s="34">
        <f>+G14+G15+G16</f>
        <v>571</v>
      </c>
      <c r="H13" s="71"/>
      <c r="I13" s="71"/>
      <c r="J13" s="71"/>
      <c r="K13" s="71"/>
      <c r="L13" s="71"/>
      <c r="M13" s="71"/>
      <c r="N13" s="71"/>
      <c r="O13" s="71"/>
    </row>
    <row r="14" spans="1:15" ht="12.75">
      <c r="A14" s="42"/>
      <c r="B14" s="44" t="s">
        <v>69</v>
      </c>
      <c r="C14" s="47">
        <v>14588</v>
      </c>
      <c r="D14" s="47">
        <v>7601</v>
      </c>
      <c r="E14" s="47">
        <v>6987</v>
      </c>
      <c r="F14" s="48">
        <v>1120</v>
      </c>
      <c r="G14" s="48">
        <v>402</v>
      </c>
      <c r="H14" s="71"/>
      <c r="I14" s="71"/>
      <c r="J14" s="71"/>
      <c r="K14" s="71"/>
      <c r="L14" s="71"/>
      <c r="M14" s="71"/>
      <c r="N14" s="71"/>
      <c r="O14" s="71"/>
    </row>
    <row r="15" spans="1:15" ht="12.75">
      <c r="A15" s="42"/>
      <c r="B15" s="44" t="s">
        <v>42</v>
      </c>
      <c r="C15" s="47">
        <v>9504</v>
      </c>
      <c r="D15" s="47">
        <v>4906</v>
      </c>
      <c r="E15" s="47">
        <v>4598</v>
      </c>
      <c r="F15" s="48">
        <v>709</v>
      </c>
      <c r="G15" s="48">
        <v>163</v>
      </c>
      <c r="H15" s="71"/>
      <c r="I15" s="71"/>
      <c r="J15" s="71"/>
      <c r="K15" s="71"/>
      <c r="L15" s="71"/>
      <c r="M15" s="71"/>
      <c r="N15" s="71"/>
      <c r="O15" s="71"/>
    </row>
    <row r="16" spans="1:15" ht="13.5" thickBot="1">
      <c r="A16" s="42"/>
      <c r="B16" s="44" t="s">
        <v>13</v>
      </c>
      <c r="C16" s="47">
        <v>526</v>
      </c>
      <c r="D16" s="47">
        <v>283</v>
      </c>
      <c r="E16" s="47">
        <v>243</v>
      </c>
      <c r="F16" s="48">
        <v>38</v>
      </c>
      <c r="G16" s="48">
        <v>6</v>
      </c>
      <c r="H16" s="71"/>
      <c r="I16" s="71"/>
      <c r="J16" s="71"/>
      <c r="K16" s="71"/>
      <c r="L16" s="71"/>
      <c r="M16" s="71"/>
      <c r="N16" s="71"/>
      <c r="O16" s="71"/>
    </row>
    <row r="17" spans="1:15" s="28" customFormat="1" ht="13.5" thickBot="1">
      <c r="A17" s="67" t="s">
        <v>18</v>
      </c>
      <c r="B17" s="37"/>
      <c r="C17" s="33">
        <f>+D17+E17</f>
        <v>11888</v>
      </c>
      <c r="D17" s="14">
        <f>+D18+D19</f>
        <v>7724</v>
      </c>
      <c r="E17" s="15">
        <f>+E18+E19</f>
        <v>4164</v>
      </c>
      <c r="F17" s="33">
        <f>+F18+F19</f>
        <v>1102</v>
      </c>
      <c r="G17" s="34">
        <f>+G18+G19</f>
        <v>95</v>
      </c>
      <c r="H17" s="71"/>
      <c r="I17" s="71"/>
      <c r="J17" s="71"/>
      <c r="K17" s="71"/>
      <c r="L17" s="71"/>
      <c r="M17" s="71"/>
      <c r="N17" s="71"/>
      <c r="O17" s="71"/>
    </row>
    <row r="18" spans="1:15" ht="12.75">
      <c r="A18" s="42"/>
      <c r="B18" s="44" t="s">
        <v>69</v>
      </c>
      <c r="C18" s="47">
        <v>11479</v>
      </c>
      <c r="D18" s="47">
        <v>7473</v>
      </c>
      <c r="E18" s="47">
        <v>4006</v>
      </c>
      <c r="F18" s="48">
        <v>1052</v>
      </c>
      <c r="G18" s="48">
        <v>87</v>
      </c>
      <c r="H18" s="71"/>
      <c r="I18" s="71"/>
      <c r="J18" s="71"/>
      <c r="K18" s="71"/>
      <c r="L18" s="71"/>
      <c r="M18" s="71"/>
      <c r="N18" s="71"/>
      <c r="O18" s="71"/>
    </row>
    <row r="19" spans="1:15" ht="13.5" thickBot="1">
      <c r="A19" s="42"/>
      <c r="B19" s="44" t="s">
        <v>42</v>
      </c>
      <c r="C19" s="47">
        <v>409</v>
      </c>
      <c r="D19" s="47">
        <v>251</v>
      </c>
      <c r="E19" s="47">
        <v>158</v>
      </c>
      <c r="F19" s="48">
        <v>50</v>
      </c>
      <c r="G19" s="48">
        <v>8</v>
      </c>
      <c r="H19" s="71"/>
      <c r="I19" s="71"/>
      <c r="J19" s="71"/>
      <c r="K19" s="71"/>
      <c r="L19" s="71"/>
      <c r="M19" s="71"/>
      <c r="N19" s="71"/>
      <c r="O19" s="71"/>
    </row>
    <row r="20" spans="1:15" ht="13.5" thickBot="1">
      <c r="A20" s="67" t="s">
        <v>19</v>
      </c>
      <c r="B20" s="37"/>
      <c r="C20" s="33">
        <f>+D20+E20</f>
        <v>285528</v>
      </c>
      <c r="D20" s="14">
        <f>+D21+D22+D23</f>
        <v>143741</v>
      </c>
      <c r="E20" s="15">
        <f>+E21+E22+E23</f>
        <v>141787</v>
      </c>
      <c r="F20" s="33">
        <f>+F21+F22+F23</f>
        <v>14188</v>
      </c>
      <c r="G20" s="34">
        <f>+G21+G22+G23</f>
        <v>2989</v>
      </c>
      <c r="H20" s="71"/>
      <c r="I20" s="71"/>
      <c r="J20" s="71"/>
      <c r="K20" s="71"/>
      <c r="L20" s="71"/>
      <c r="M20" s="71"/>
      <c r="N20" s="71"/>
      <c r="O20" s="71"/>
    </row>
    <row r="21" spans="1:15" ht="12.75">
      <c r="A21" s="42"/>
      <c r="B21" s="44" t="s">
        <v>69</v>
      </c>
      <c r="C21" s="47">
        <v>196170</v>
      </c>
      <c r="D21" s="47">
        <v>98493</v>
      </c>
      <c r="E21" s="47">
        <v>97677</v>
      </c>
      <c r="F21" s="48">
        <v>7631</v>
      </c>
      <c r="G21" s="48">
        <v>1032</v>
      </c>
      <c r="H21" s="71"/>
      <c r="I21" s="71"/>
      <c r="J21" s="71"/>
      <c r="K21" s="71"/>
      <c r="L21" s="71"/>
      <c r="M21" s="71"/>
      <c r="N21" s="71"/>
      <c r="O21" s="71"/>
    </row>
    <row r="22" spans="1:15" ht="12.75">
      <c r="A22" s="42"/>
      <c r="B22" s="44" t="s">
        <v>42</v>
      </c>
      <c r="C22" s="47">
        <v>88631</v>
      </c>
      <c r="D22" s="47">
        <v>44895</v>
      </c>
      <c r="E22" s="47">
        <v>43736</v>
      </c>
      <c r="F22" s="48">
        <v>6521</v>
      </c>
      <c r="G22" s="48">
        <v>1956</v>
      </c>
      <c r="H22" s="71"/>
      <c r="I22" s="71"/>
      <c r="J22" s="71"/>
      <c r="K22" s="71"/>
      <c r="L22" s="71"/>
      <c r="M22" s="71"/>
      <c r="N22" s="71"/>
      <c r="O22" s="71"/>
    </row>
    <row r="23" spans="1:15" ht="13.5" thickBot="1">
      <c r="A23" s="42"/>
      <c r="B23" s="44" t="s">
        <v>13</v>
      </c>
      <c r="C23" s="47">
        <v>727</v>
      </c>
      <c r="D23" s="47">
        <v>353</v>
      </c>
      <c r="E23" s="47">
        <v>374</v>
      </c>
      <c r="F23" s="48">
        <v>36</v>
      </c>
      <c r="G23" s="48">
        <v>1</v>
      </c>
      <c r="H23" s="71"/>
      <c r="I23" s="71"/>
      <c r="J23" s="71"/>
      <c r="K23" s="71"/>
      <c r="L23" s="71"/>
      <c r="M23" s="71"/>
      <c r="N23" s="71"/>
      <c r="O23" s="71"/>
    </row>
    <row r="24" spans="1:15" ht="13.5" thickBot="1">
      <c r="A24" s="67" t="s">
        <v>20</v>
      </c>
      <c r="B24" s="37"/>
      <c r="C24" s="33">
        <f>+D24+E24</f>
        <v>833089</v>
      </c>
      <c r="D24" s="14">
        <f>+D25+D26</f>
        <v>421361</v>
      </c>
      <c r="E24" s="15">
        <f>+E25+E26</f>
        <v>411728</v>
      </c>
      <c r="F24" s="33">
        <f>+F25+F26</f>
        <v>34037</v>
      </c>
      <c r="G24" s="34">
        <f>+G25+G26</f>
        <v>3076</v>
      </c>
      <c r="H24" s="71"/>
      <c r="I24" s="71"/>
      <c r="J24" s="71"/>
      <c r="K24" s="71"/>
      <c r="L24" s="71"/>
      <c r="M24" s="71"/>
      <c r="N24" s="71"/>
      <c r="O24" s="71"/>
    </row>
    <row r="25" spans="1:15" ht="12.75">
      <c r="A25" s="42"/>
      <c r="B25" s="44" t="s">
        <v>69</v>
      </c>
      <c r="C25" s="47">
        <v>664761</v>
      </c>
      <c r="D25" s="47">
        <v>336547</v>
      </c>
      <c r="E25" s="47">
        <v>328214</v>
      </c>
      <c r="F25" s="48">
        <v>24841</v>
      </c>
      <c r="G25" s="48">
        <v>1962</v>
      </c>
      <c r="H25" s="71"/>
      <c r="I25" s="71"/>
      <c r="J25" s="71"/>
      <c r="K25" s="71"/>
      <c r="L25" s="71"/>
      <c r="M25" s="71"/>
      <c r="N25" s="71"/>
      <c r="O25" s="71"/>
    </row>
    <row r="26" spans="1:15" ht="13.5" thickBot="1">
      <c r="A26" s="42"/>
      <c r="B26" s="44" t="s">
        <v>42</v>
      </c>
      <c r="C26" s="47">
        <v>168328</v>
      </c>
      <c r="D26" s="47">
        <v>84814</v>
      </c>
      <c r="E26" s="47">
        <v>83514</v>
      </c>
      <c r="F26" s="48">
        <v>9196</v>
      </c>
      <c r="G26" s="48">
        <v>1114</v>
      </c>
      <c r="H26" s="71"/>
      <c r="I26" s="71"/>
      <c r="J26" s="71"/>
      <c r="K26" s="71"/>
      <c r="L26" s="71"/>
      <c r="M26" s="71"/>
      <c r="N26" s="71"/>
      <c r="O26" s="71"/>
    </row>
    <row r="27" spans="1:15" s="28" customFormat="1" ht="13.5" thickBot="1">
      <c r="A27" s="67" t="s">
        <v>21</v>
      </c>
      <c r="B27" s="37"/>
      <c r="C27" s="33">
        <f>+D27+E27</f>
        <v>445361</v>
      </c>
      <c r="D27" s="14">
        <f>+D28+D29+D30</f>
        <v>224967</v>
      </c>
      <c r="E27" s="15">
        <f>+E28+E29+E30</f>
        <v>220394</v>
      </c>
      <c r="F27" s="33">
        <f>+F28+F29+F30</f>
        <v>14502</v>
      </c>
      <c r="G27" s="34">
        <f>+G28+G29+G30</f>
        <v>1352</v>
      </c>
      <c r="H27" s="71"/>
      <c r="I27" s="71"/>
      <c r="J27" s="71"/>
      <c r="K27" s="71"/>
      <c r="L27" s="71"/>
      <c r="M27" s="71"/>
      <c r="N27" s="71"/>
      <c r="O27" s="71"/>
    </row>
    <row r="28" spans="1:15" ht="12.75">
      <c r="A28" s="42"/>
      <c r="B28" s="44" t="s">
        <v>69</v>
      </c>
      <c r="C28" s="47">
        <v>370193</v>
      </c>
      <c r="D28" s="47">
        <v>187524</v>
      </c>
      <c r="E28" s="47">
        <v>182669</v>
      </c>
      <c r="F28" s="48">
        <v>11367</v>
      </c>
      <c r="G28" s="48">
        <v>814</v>
      </c>
      <c r="H28" s="71"/>
      <c r="I28" s="71"/>
      <c r="J28" s="71"/>
      <c r="K28" s="71"/>
      <c r="L28" s="71"/>
      <c r="M28" s="71"/>
      <c r="N28" s="71"/>
      <c r="O28" s="71"/>
    </row>
    <row r="29" spans="1:15" ht="12.75">
      <c r="A29" s="42"/>
      <c r="B29" s="44" t="s">
        <v>42</v>
      </c>
      <c r="C29" s="47">
        <v>72740</v>
      </c>
      <c r="D29" s="47">
        <v>36286</v>
      </c>
      <c r="E29" s="47">
        <v>36454</v>
      </c>
      <c r="F29" s="48">
        <v>3103</v>
      </c>
      <c r="G29" s="48">
        <v>537</v>
      </c>
      <c r="H29" s="71"/>
      <c r="I29" s="71"/>
      <c r="J29" s="71"/>
      <c r="K29" s="71"/>
      <c r="L29" s="71"/>
      <c r="M29" s="71"/>
      <c r="N29" s="71"/>
      <c r="O29" s="71"/>
    </row>
    <row r="30" spans="1:15" ht="13.5" thickBot="1">
      <c r="A30" s="42"/>
      <c r="B30" s="44" t="s">
        <v>13</v>
      </c>
      <c r="C30" s="47">
        <v>2428</v>
      </c>
      <c r="D30" s="47">
        <v>1157</v>
      </c>
      <c r="E30" s="47">
        <v>1271</v>
      </c>
      <c r="F30" s="48">
        <v>32</v>
      </c>
      <c r="G30" s="48">
        <v>1</v>
      </c>
      <c r="H30" s="71"/>
      <c r="I30" s="71"/>
      <c r="J30" s="71"/>
      <c r="K30" s="71"/>
      <c r="L30" s="71"/>
      <c r="M30" s="71"/>
      <c r="N30" s="71"/>
      <c r="O30" s="71"/>
    </row>
    <row r="31" spans="1:15" ht="13.5" thickBot="1">
      <c r="A31" s="67" t="s">
        <v>22</v>
      </c>
      <c r="B31" s="37"/>
      <c r="C31" s="33">
        <f>+D31+E31</f>
        <v>3173</v>
      </c>
      <c r="D31" s="14">
        <f>+D32+D33</f>
        <v>1701</v>
      </c>
      <c r="E31" s="15">
        <f>+E32+E33</f>
        <v>1472</v>
      </c>
      <c r="F31" s="33">
        <f>+F32+F33</f>
        <v>277</v>
      </c>
      <c r="G31" s="34">
        <f>+G32+G33</f>
        <v>112</v>
      </c>
      <c r="H31" s="71"/>
      <c r="I31" s="71"/>
      <c r="J31" s="71"/>
      <c r="K31" s="71"/>
      <c r="L31" s="71"/>
      <c r="M31" s="71"/>
      <c r="N31" s="71"/>
      <c r="O31" s="71"/>
    </row>
    <row r="32" spans="1:15" ht="12.75">
      <c r="A32" s="42"/>
      <c r="B32" s="44" t="s">
        <v>69</v>
      </c>
      <c r="C32" s="47">
        <v>3052</v>
      </c>
      <c r="D32" s="47">
        <v>1623</v>
      </c>
      <c r="E32" s="47">
        <v>1429</v>
      </c>
      <c r="F32" s="48">
        <v>270</v>
      </c>
      <c r="G32" s="48">
        <v>107</v>
      </c>
      <c r="H32" s="71"/>
      <c r="I32" s="71"/>
      <c r="J32" s="71"/>
      <c r="K32" s="71"/>
      <c r="L32" s="71"/>
      <c r="M32" s="71"/>
      <c r="N32" s="71"/>
      <c r="O32" s="71"/>
    </row>
    <row r="33" spans="1:15" ht="12.75">
      <c r="A33" s="42"/>
      <c r="B33" s="44" t="s">
        <v>42</v>
      </c>
      <c r="C33" s="47">
        <v>121</v>
      </c>
      <c r="D33" s="47">
        <v>78</v>
      </c>
      <c r="E33" s="47">
        <v>43</v>
      </c>
      <c r="F33" s="48">
        <v>7</v>
      </c>
      <c r="G33" s="48">
        <v>5</v>
      </c>
      <c r="H33" s="71"/>
      <c r="I33" s="71"/>
      <c r="J33" s="71"/>
      <c r="K33" s="71"/>
      <c r="L33" s="71"/>
      <c r="M33" s="71"/>
      <c r="N33" s="71"/>
      <c r="O33" s="71"/>
    </row>
    <row r="34" spans="1:15" ht="12.75">
      <c r="A34" s="49" t="s">
        <v>2</v>
      </c>
      <c r="B34" s="50"/>
      <c r="C34" s="51">
        <f>C13+C17+C20+C24+C27+C31</f>
        <v>1603657</v>
      </c>
      <c r="D34" s="51">
        <f aca="true" t="shared" si="0" ref="D34:G36">D13+D17+D20+D24+D27+D31</f>
        <v>812284</v>
      </c>
      <c r="E34" s="51">
        <f t="shared" si="0"/>
        <v>791373</v>
      </c>
      <c r="F34" s="52">
        <f t="shared" si="0"/>
        <v>65973</v>
      </c>
      <c r="G34" s="52">
        <f t="shared" si="0"/>
        <v>8195</v>
      </c>
      <c r="H34" s="71"/>
      <c r="I34" s="71"/>
      <c r="J34" s="71"/>
      <c r="K34" s="71"/>
      <c r="L34" s="71"/>
      <c r="M34" s="71"/>
      <c r="N34" s="71"/>
      <c r="O34" s="71"/>
    </row>
    <row r="35" spans="1:15" ht="12.75">
      <c r="A35" s="29"/>
      <c r="B35" s="54" t="s">
        <v>69</v>
      </c>
      <c r="C35" s="53">
        <f>C14+C18+C21+C25+C28+C32</f>
        <v>1260243</v>
      </c>
      <c r="D35" s="53">
        <f t="shared" si="0"/>
        <v>639261</v>
      </c>
      <c r="E35" s="53">
        <f t="shared" si="0"/>
        <v>620982</v>
      </c>
      <c r="F35" s="53">
        <f t="shared" si="0"/>
        <v>46281</v>
      </c>
      <c r="G35" s="53">
        <f t="shared" si="0"/>
        <v>4404</v>
      </c>
      <c r="H35" s="71"/>
      <c r="I35" s="71"/>
      <c r="J35" s="71"/>
      <c r="K35" s="71"/>
      <c r="L35" s="71"/>
      <c r="M35" s="71"/>
      <c r="N35" s="71"/>
      <c r="O35" s="71"/>
    </row>
    <row r="36" spans="1:15" ht="12.75">
      <c r="A36" s="29"/>
      <c r="B36" s="54" t="s">
        <v>42</v>
      </c>
      <c r="C36" s="53">
        <f>C15+C19+C22+C26+C29+C33</f>
        <v>339733</v>
      </c>
      <c r="D36" s="53">
        <f t="shared" si="0"/>
        <v>171230</v>
      </c>
      <c r="E36" s="53">
        <f t="shared" si="0"/>
        <v>168503</v>
      </c>
      <c r="F36" s="53">
        <f t="shared" si="0"/>
        <v>19586</v>
      </c>
      <c r="G36" s="53">
        <f t="shared" si="0"/>
        <v>3783</v>
      </c>
      <c r="H36" s="71"/>
      <c r="I36" s="71"/>
      <c r="J36" s="71"/>
      <c r="K36" s="71"/>
      <c r="L36" s="71"/>
      <c r="M36" s="71"/>
      <c r="N36" s="71"/>
      <c r="O36" s="71"/>
    </row>
    <row r="37" spans="1:15" s="28" customFormat="1" ht="12.75">
      <c r="A37" s="29"/>
      <c r="B37" s="54" t="s">
        <v>13</v>
      </c>
      <c r="C37" s="53">
        <f>C16+C23+C30</f>
        <v>3681</v>
      </c>
      <c r="D37" s="53">
        <f>D16+D23+D30</f>
        <v>1793</v>
      </c>
      <c r="E37" s="53">
        <f>E16+E23+E30</f>
        <v>1888</v>
      </c>
      <c r="F37" s="53">
        <f>F16+F23+F30</f>
        <v>106</v>
      </c>
      <c r="G37" s="53">
        <f>G16+G23+G30</f>
        <v>8</v>
      </c>
      <c r="H37" s="71"/>
      <c r="I37" s="71"/>
      <c r="J37" s="71"/>
      <c r="K37" s="71"/>
      <c r="L37" s="71"/>
      <c r="M37" s="71"/>
      <c r="N37" s="71"/>
      <c r="O37" s="71"/>
    </row>
    <row r="38" spans="1:8" ht="12.75">
      <c r="A38" s="38"/>
      <c r="B38" s="40"/>
      <c r="C38" s="47"/>
      <c r="D38" s="47"/>
      <c r="E38" s="47"/>
      <c r="F38" s="47"/>
      <c r="G38" s="47"/>
      <c r="H38" s="38"/>
    </row>
    <row r="39" spans="1:2" ht="12.75">
      <c r="A39" s="62" t="s">
        <v>88</v>
      </c>
      <c r="B39" s="2"/>
    </row>
    <row r="40" spans="1:2" ht="12.75">
      <c r="A40" s="62" t="s">
        <v>97</v>
      </c>
      <c r="B40" s="2"/>
    </row>
    <row r="41" spans="1:2" ht="12.75">
      <c r="A41" s="62"/>
      <c r="B41" s="2"/>
    </row>
    <row r="42" spans="1:2" ht="12.75">
      <c r="A42" s="62"/>
      <c r="B42" s="2"/>
    </row>
    <row r="43" ht="12.75">
      <c r="B43" s="2"/>
    </row>
    <row r="44" ht="12.75"/>
    <row r="45" ht="12.75"/>
    <row r="46" ht="12.75"/>
    <row r="47" ht="12.75">
      <c r="C47"/>
    </row>
    <row r="48" ht="12.75">
      <c r="C48"/>
    </row>
    <row r="49" ht="12.75">
      <c r="C49"/>
    </row>
    <row r="50" spans="3:7" ht="12.75">
      <c r="C50" s="73"/>
      <c r="D50" s="73"/>
      <c r="E50" s="73"/>
      <c r="F50" s="73"/>
      <c r="G50" s="73"/>
    </row>
    <row r="51" spans="3:7" ht="12.75">
      <c r="C51" s="73"/>
      <c r="D51" s="73"/>
      <c r="E51" s="73"/>
      <c r="F51" s="73"/>
      <c r="G51" s="73"/>
    </row>
    <row r="52" spans="3:7" ht="12.75">
      <c r="C52" s="73"/>
      <c r="D52" s="73"/>
      <c r="E52" s="73"/>
      <c r="F52" s="73"/>
      <c r="G52" s="73"/>
    </row>
    <row r="53" spans="3:7" ht="12.75">
      <c r="C53" s="73"/>
      <c r="D53" s="73"/>
      <c r="E53" s="73"/>
      <c r="F53" s="73"/>
      <c r="G53" s="73"/>
    </row>
    <row r="54" spans="3:7" ht="12.75">
      <c r="C54" s="73"/>
      <c r="D54" s="73"/>
      <c r="E54" s="73"/>
      <c r="F54" s="73"/>
      <c r="G54" s="73"/>
    </row>
    <row r="55" spans="3:7" ht="12.75">
      <c r="C55" s="73"/>
      <c r="D55" s="73"/>
      <c r="E55" s="73"/>
      <c r="F55" s="73"/>
      <c r="G55" s="73"/>
    </row>
  </sheetData>
  <sheetProtection/>
  <mergeCells count="6">
    <mergeCell ref="A8:G8"/>
    <mergeCell ref="A9:G9"/>
    <mergeCell ref="C10:E10"/>
    <mergeCell ref="F10:F11"/>
    <mergeCell ref="G10:G11"/>
    <mergeCell ref="A10:B11"/>
  </mergeCells>
  <hyperlinks>
    <hyperlink ref="A13" location="Inicial!A1" display="INICIAL"/>
    <hyperlink ref="A17" location="Especial!A1" display="ESPECIAL"/>
    <hyperlink ref="A20" location="Preescolar!A1" display="PREESCOLAR"/>
    <hyperlink ref="A24" location="Primaria!A1" display="PRIMARIA"/>
    <hyperlink ref="A27" location="Secundaria!A1" display="SECUNDARIA"/>
    <hyperlink ref="A31" location="Adultos!A1" display="ADULT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Usuario</cp:lastModifiedBy>
  <cp:lastPrinted>2018-02-13T17:46:07Z</cp:lastPrinted>
  <dcterms:created xsi:type="dcterms:W3CDTF">2007-06-05T14:40:49Z</dcterms:created>
  <dcterms:modified xsi:type="dcterms:W3CDTF">2018-12-13T21:13:04Z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